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C161C1E5-6E99-4054-93BC-F19A70C950B8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6" i="6"/>
  <c r="E5" i="6" l="1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E30" i="5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9" i="5"/>
  <c r="E8" i="5"/>
</calcChain>
</file>

<file path=xl/sharedStrings.xml><?xml version="1.0" encoding="utf-8"?>
<sst xmlns="http://schemas.openxmlformats.org/spreadsheetml/2006/main" count="204" uniqueCount="119">
  <si>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</si>
  <si>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</si>
  <si>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</si>
  <si>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</si>
  <si>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</si>
  <si>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</si>
  <si>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</si>
  <si>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</si>
  <si>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</si>
  <si>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</si>
  <si>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</si>
  <si>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</si>
  <si>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</si>
  <si>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</si>
  <si>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</si>
  <si>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</si>
  <si>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</si>
  <si>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</si>
  <si>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</si>
  <si>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</si>
  <si>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</si>
  <si>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</si>
  <si>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</si>
  <si>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</si>
  <si>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</si>
  <si>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</si>
  <si>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</si>
  <si>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</si>
  <si>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</si>
  <si>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</si>
  <si>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</si>
  <si>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</si>
  <si>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</si>
  <si>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</si>
  <si>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</si>
  <si>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</si>
  <si>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</si>
  <si>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</si>
  <si>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</si>
  <si>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</si>
  <si>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</si>
  <si>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</si>
  <si>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</si>
  <si>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</si>
  <si>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</si>
  <si>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</si>
  <si>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</si>
  <si>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</si>
  <si>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</si>
  <si>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</si>
  <si>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</si>
  <si>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</si>
  <si>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</si>
  <si>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</si>
  <si>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</si>
  <si>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</si>
  <si>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</si>
  <si>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</si>
  <si>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</si>
  <si>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</si>
  <si>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</si>
  <si>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</si>
  <si>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</si>
  <si>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</si>
  <si>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</si>
  <si>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</si>
  <si>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</si>
  <si>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</si>
  <si>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</si>
  <si>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</si>
  <si>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</si>
  <si>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</si>
  <si>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</si>
  <si>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</si>
  <si>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</si>
  <si>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</si>
  <si>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</si>
  <si>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</si>
  <si>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</si>
  <si>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</si>
  <si>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</si>
  <si>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</si>
  <si>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</si>
  <si>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</si>
  <si>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</si>
  <si>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</si>
  <si>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</si>
  <si>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</si>
  <si>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</si>
  <si>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</si>
  <si>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</si>
  <si>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</si>
  <si>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</si>
  <si>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</si>
  <si>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</si>
  <si>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</si>
  <si>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</si>
  <si>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</si>
  <si>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</si>
  <si>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</si>
  <si>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</si>
  <si>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</si>
  <si>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</si>
  <si>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</si>
  <si>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</si>
  <si>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</si>
  <si>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</si>
  <si>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</si>
  <si>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</si>
  <si>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</si>
  <si>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</si>
  <si>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</si>
  <si>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</si>
  <si>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</si>
  <si>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</si>
  <si>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Tabela 1. Dolasci i noćenja turista u kolektivnom smještaju po opštinama (1), jun 2021. (p)</t>
  </si>
  <si>
    <t>Tabela 2. Dolasci i noćenja stranih turista po zemlji priadnosti u kolektivnom smještaju, jun 2021. (p)</t>
  </si>
  <si>
    <t>Čile</t>
  </si>
  <si>
    <t>Tabela 3. Dolasci i noćenja turista u kolektivnom smještaju po vrsti mjesta (2), jun 2021.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</si>
</sst>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2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165" fontId="9" fillId="34" borderId="5" xfId="0" applyNumberFormat="1" applyFont="1" applyFill="1" applyBorder="1" applyAlignment="1">
      <alignment horizontal="right" vertical="center" wrapText="1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0" fontId="4" fillId="34" borderId="8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" fillId="34" borderId="6" xfId="0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L15" sqref="L15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115</v>
      </c>
      <c r="B1" s="13"/>
    </row>
    <row r="2" spans="1:16" ht="15.75" thickBot="1" x14ac:dyDescent="0.3"/>
    <row r="3" spans="1:16" ht="15.75" customHeight="1" x14ac:dyDescent="0.25">
      <c r="A3" s="83" t="s">
        <v>71</v>
      </c>
      <c r="B3" s="22"/>
      <c r="C3" s="86" t="s">
        <v>0</v>
      </c>
      <c r="D3" s="86"/>
      <c r="E3" s="87"/>
      <c r="F3" s="23"/>
      <c r="G3" s="88" t="s">
        <v>1</v>
      </c>
      <c r="H3" s="88"/>
      <c r="I3" s="89"/>
    </row>
    <row r="4" spans="1:16" ht="15.75" customHeight="1" x14ac:dyDescent="0.25">
      <c r="A4" s="84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85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</row>
    <row r="6" spans="1:16" x14ac:dyDescent="0.25">
      <c r="A6" s="44" t="s">
        <v>2</v>
      </c>
      <c r="B6" s="101">
        <v>60196</v>
      </c>
      <c r="C6" s="105">
        <v>9727</v>
      </c>
      <c r="D6" s="105">
        <v>69923</v>
      </c>
      <c r="E6" s="61">
        <v>100</v>
      </c>
      <c r="F6" s="105">
        <v>239199</v>
      </c>
      <c r="G6" s="105">
        <v>38268</v>
      </c>
      <c r="H6" s="105">
        <v>277467</v>
      </c>
      <c r="I6" s="41">
        <v>100</v>
      </c>
    </row>
    <row r="7" spans="1:16" x14ac:dyDescent="0.25">
      <c r="A7" s="45" t="s">
        <v>73</v>
      </c>
      <c r="B7" s="102" t="s">
        <v>74</v>
      </c>
      <c r="C7" s="106" t="s">
        <v>74</v>
      </c>
      <c r="D7" s="106" t="s">
        <v>74</v>
      </c>
      <c r="E7" s="31" t="s">
        <v>74</v>
      </c>
      <c r="F7" s="106" t="s">
        <v>74</v>
      </c>
      <c r="G7" s="106" t="s">
        <v>74</v>
      </c>
      <c r="H7" s="106" t="s">
        <v>74</v>
      </c>
      <c r="I7" s="40" t="s">
        <v>74</v>
      </c>
    </row>
    <row r="8" spans="1:16" x14ac:dyDescent="0.25">
      <c r="A8" s="45" t="s">
        <v>7</v>
      </c>
      <c r="B8" s="103">
        <v>1825</v>
      </c>
      <c r="C8" s="106">
        <v>410</v>
      </c>
      <c r="D8" s="107">
        <v>2235</v>
      </c>
      <c r="E8" s="109">
        <f>D8/D6*100</f>
        <v>3.1963731533258009</v>
      </c>
      <c r="F8" s="107">
        <v>7740</v>
      </c>
      <c r="G8" s="107">
        <v>1067</v>
      </c>
      <c r="H8" s="107">
        <v>8807</v>
      </c>
      <c r="I8" s="109">
        <v>3.2</v>
      </c>
    </row>
    <row r="9" spans="1:16" x14ac:dyDescent="0.25">
      <c r="A9" s="45" t="s">
        <v>15</v>
      </c>
      <c r="B9" s="102">
        <v>203</v>
      </c>
      <c r="C9" s="106">
        <v>67</v>
      </c>
      <c r="D9" s="106">
        <v>270</v>
      </c>
      <c r="E9" s="109">
        <f>D9/D6*100</f>
        <v>0.38613903865680821</v>
      </c>
      <c r="F9" s="106">
        <v>338</v>
      </c>
      <c r="G9" s="106">
        <v>116</v>
      </c>
      <c r="H9" s="106">
        <v>454</v>
      </c>
      <c r="I9" s="109">
        <v>0.2</v>
      </c>
      <c r="L9" s="13"/>
      <c r="M9" s="13"/>
    </row>
    <row r="10" spans="1:16" x14ac:dyDescent="0.25">
      <c r="A10" s="45" t="s">
        <v>60</v>
      </c>
      <c r="B10" s="102">
        <v>49</v>
      </c>
      <c r="C10" s="106">
        <v>59</v>
      </c>
      <c r="D10" s="106">
        <v>108</v>
      </c>
      <c r="E10" s="109">
        <v>0.2</v>
      </c>
      <c r="F10" s="106">
        <v>49</v>
      </c>
      <c r="G10" s="106">
        <v>69</v>
      </c>
      <c r="H10" s="106">
        <v>118</v>
      </c>
      <c r="I10" s="109">
        <v>0</v>
      </c>
    </row>
    <row r="11" spans="1:16" x14ac:dyDescent="0.25">
      <c r="A11" s="45" t="s">
        <v>5</v>
      </c>
      <c r="B11" s="103">
        <v>30685</v>
      </c>
      <c r="C11" s="107">
        <v>4098</v>
      </c>
      <c r="D11" s="107">
        <v>34783</v>
      </c>
      <c r="E11" s="109">
        <f>D11/D6*100</f>
        <v>49.744719191110221</v>
      </c>
      <c r="F11" s="107">
        <v>142055</v>
      </c>
      <c r="G11" s="107">
        <v>13193</v>
      </c>
      <c r="H11" s="107">
        <v>155248</v>
      </c>
      <c r="I11" s="109">
        <v>56</v>
      </c>
      <c r="O11" s="13"/>
      <c r="P11" s="13"/>
    </row>
    <row r="12" spans="1:16" x14ac:dyDescent="0.25">
      <c r="A12" s="45" t="s">
        <v>9</v>
      </c>
      <c r="B12" s="102">
        <v>67</v>
      </c>
      <c r="C12" s="106">
        <v>81</v>
      </c>
      <c r="D12" s="106">
        <v>148</v>
      </c>
      <c r="E12" s="109">
        <f>D12/D6*100</f>
        <v>0.21166139896743563</v>
      </c>
      <c r="F12" s="106">
        <v>171</v>
      </c>
      <c r="G12" s="106">
        <v>370</v>
      </c>
      <c r="H12" s="106">
        <v>541</v>
      </c>
      <c r="I12" s="109">
        <v>0.2</v>
      </c>
    </row>
    <row r="13" spans="1:16" x14ac:dyDescent="0.25">
      <c r="A13" s="46" t="s">
        <v>18</v>
      </c>
      <c r="B13" s="102">
        <v>114</v>
      </c>
      <c r="C13" s="106">
        <v>9</v>
      </c>
      <c r="D13" s="106">
        <v>123</v>
      </c>
      <c r="E13" s="109">
        <f>D13/D6*100</f>
        <v>0.17590778427699039</v>
      </c>
      <c r="F13" s="106">
        <v>292</v>
      </c>
      <c r="G13" s="106">
        <v>33</v>
      </c>
      <c r="H13" s="106">
        <v>325</v>
      </c>
      <c r="I13" s="109">
        <v>0.1</v>
      </c>
    </row>
    <row r="14" spans="1:16" x14ac:dyDescent="0.25">
      <c r="A14" s="45" t="s">
        <v>80</v>
      </c>
      <c r="B14" s="102" t="s">
        <v>74</v>
      </c>
      <c r="C14" s="106" t="s">
        <v>74</v>
      </c>
      <c r="D14" s="106" t="s">
        <v>74</v>
      </c>
      <c r="E14" s="40" t="s">
        <v>74</v>
      </c>
      <c r="F14" s="106" t="s">
        <v>74</v>
      </c>
      <c r="G14" s="106" t="s">
        <v>74</v>
      </c>
      <c r="H14" s="106" t="s">
        <v>74</v>
      </c>
      <c r="I14" s="40" t="s">
        <v>74</v>
      </c>
    </row>
    <row r="15" spans="1:16" x14ac:dyDescent="0.25">
      <c r="A15" s="45" t="s">
        <v>11</v>
      </c>
      <c r="B15" s="103">
        <v>7296</v>
      </c>
      <c r="C15" s="107">
        <v>1661</v>
      </c>
      <c r="D15" s="107">
        <v>8957</v>
      </c>
      <c r="E15" s="109">
        <f>D15/D6*100</f>
        <v>12.809805071292708</v>
      </c>
      <c r="F15" s="107">
        <v>35550</v>
      </c>
      <c r="G15" s="107">
        <v>15737</v>
      </c>
      <c r="H15" s="107">
        <v>51287</v>
      </c>
      <c r="I15" s="109">
        <v>18.5</v>
      </c>
    </row>
    <row r="16" spans="1:16" x14ac:dyDescent="0.25">
      <c r="A16" s="45" t="s">
        <v>6</v>
      </c>
      <c r="B16" s="103">
        <v>648</v>
      </c>
      <c r="C16" s="106">
        <v>521</v>
      </c>
      <c r="D16" s="107">
        <v>1169</v>
      </c>
      <c r="E16" s="109">
        <f>D16/D6*100</f>
        <v>1.6718390229252176</v>
      </c>
      <c r="F16" s="107">
        <v>1158</v>
      </c>
      <c r="G16" s="107">
        <v>1184</v>
      </c>
      <c r="H16" s="107">
        <v>2342</v>
      </c>
      <c r="I16" s="109">
        <v>0.8</v>
      </c>
      <c r="N16" s="13"/>
      <c r="O16" s="13"/>
    </row>
    <row r="17" spans="1:9" x14ac:dyDescent="0.25">
      <c r="A17" s="45" t="s">
        <v>13</v>
      </c>
      <c r="B17" s="103">
        <v>2230</v>
      </c>
      <c r="C17" s="106">
        <v>306</v>
      </c>
      <c r="D17" s="107">
        <v>2536</v>
      </c>
      <c r="E17" s="109">
        <f>D17/D6*100</f>
        <v>3.6268466741987617</v>
      </c>
      <c r="F17" s="107">
        <v>5469</v>
      </c>
      <c r="G17" s="106">
        <v>390</v>
      </c>
      <c r="H17" s="107">
        <v>5859</v>
      </c>
      <c r="I17" s="109">
        <v>2.1</v>
      </c>
    </row>
    <row r="18" spans="1:9" x14ac:dyDescent="0.25">
      <c r="A18" s="45" t="s">
        <v>14</v>
      </c>
      <c r="B18" s="102">
        <v>15</v>
      </c>
      <c r="C18" s="106">
        <v>11</v>
      </c>
      <c r="D18" s="106">
        <v>26</v>
      </c>
      <c r="E18" s="109">
        <f>D18/D6*100</f>
        <v>3.7183759278063014E-2</v>
      </c>
      <c r="F18" s="106">
        <v>16</v>
      </c>
      <c r="G18" s="106">
        <v>28</v>
      </c>
      <c r="H18" s="106">
        <v>44</v>
      </c>
      <c r="I18" s="109">
        <v>0</v>
      </c>
    </row>
    <row r="19" spans="1:9" x14ac:dyDescent="0.25">
      <c r="A19" s="46" t="s">
        <v>10</v>
      </c>
      <c r="B19" s="102">
        <v>429</v>
      </c>
      <c r="C19" s="106">
        <v>130</v>
      </c>
      <c r="D19" s="106">
        <v>559</v>
      </c>
      <c r="E19" s="109">
        <f>D19/D6*100</f>
        <v>0.7994508244783548</v>
      </c>
      <c r="F19" s="106">
        <v>762</v>
      </c>
      <c r="G19" s="106">
        <v>293</v>
      </c>
      <c r="H19" s="107">
        <v>1055</v>
      </c>
      <c r="I19" s="109">
        <v>0.4</v>
      </c>
    </row>
    <row r="20" spans="1:9" x14ac:dyDescent="0.25">
      <c r="A20" s="46" t="s">
        <v>81</v>
      </c>
      <c r="B20" s="102" t="s">
        <v>74</v>
      </c>
      <c r="C20" s="106" t="s">
        <v>74</v>
      </c>
      <c r="D20" s="106" t="s">
        <v>74</v>
      </c>
      <c r="E20" s="40" t="s">
        <v>74</v>
      </c>
      <c r="F20" s="106" t="s">
        <v>74</v>
      </c>
      <c r="G20" s="106" t="s">
        <v>74</v>
      </c>
      <c r="H20" s="106" t="s">
        <v>74</v>
      </c>
      <c r="I20" s="40" t="s">
        <v>74</v>
      </c>
    </row>
    <row r="21" spans="1:9" x14ac:dyDescent="0.25">
      <c r="A21" s="45" t="s">
        <v>82</v>
      </c>
      <c r="B21" s="102" t="s">
        <v>74</v>
      </c>
      <c r="C21" s="106" t="s">
        <v>74</v>
      </c>
      <c r="D21" s="106" t="s">
        <v>74</v>
      </c>
      <c r="E21" s="40" t="s">
        <v>74</v>
      </c>
      <c r="F21" s="106" t="s">
        <v>74</v>
      </c>
      <c r="G21" s="106" t="s">
        <v>74</v>
      </c>
      <c r="H21" s="106" t="s">
        <v>74</v>
      </c>
      <c r="I21" s="40" t="s">
        <v>74</v>
      </c>
    </row>
    <row r="22" spans="1:9" x14ac:dyDescent="0.25">
      <c r="A22" s="46" t="s">
        <v>16</v>
      </c>
      <c r="B22" s="102">
        <v>25</v>
      </c>
      <c r="C22" s="106">
        <v>55</v>
      </c>
      <c r="D22" s="106">
        <v>80</v>
      </c>
      <c r="E22" s="109">
        <f>D22/D6*100</f>
        <v>0.11441156700942466</v>
      </c>
      <c r="F22" s="106">
        <v>126</v>
      </c>
      <c r="G22" s="106">
        <v>116</v>
      </c>
      <c r="H22" s="106">
        <v>242</v>
      </c>
      <c r="I22" s="109">
        <v>0.1</v>
      </c>
    </row>
    <row r="23" spans="1:9" x14ac:dyDescent="0.25">
      <c r="A23" s="45" t="s">
        <v>83</v>
      </c>
      <c r="B23" s="102" t="s">
        <v>74</v>
      </c>
      <c r="C23" s="106" t="s">
        <v>74</v>
      </c>
      <c r="D23" s="106" t="s">
        <v>74</v>
      </c>
      <c r="E23" s="40" t="s">
        <v>74</v>
      </c>
      <c r="F23" s="106" t="s">
        <v>74</v>
      </c>
      <c r="G23" s="106" t="s">
        <v>74</v>
      </c>
      <c r="H23" s="106" t="s">
        <v>74</v>
      </c>
      <c r="I23" s="40" t="s">
        <v>74</v>
      </c>
    </row>
    <row r="24" spans="1:9" x14ac:dyDescent="0.25">
      <c r="A24" s="45" t="s">
        <v>59</v>
      </c>
      <c r="B24" s="103">
        <v>5906</v>
      </c>
      <c r="C24" s="107">
        <v>1271</v>
      </c>
      <c r="D24" s="107">
        <v>7177</v>
      </c>
      <c r="E24" s="109">
        <f>D24/D6*100</f>
        <v>10.264147705333009</v>
      </c>
      <c r="F24" s="107">
        <v>11275</v>
      </c>
      <c r="G24" s="107">
        <v>2643</v>
      </c>
      <c r="H24" s="107">
        <v>13918</v>
      </c>
      <c r="I24" s="109">
        <v>5</v>
      </c>
    </row>
    <row r="25" spans="1:9" x14ac:dyDescent="0.25">
      <c r="A25" s="45" t="s">
        <v>17</v>
      </c>
      <c r="B25" s="102">
        <v>16</v>
      </c>
      <c r="C25" s="106">
        <v>11</v>
      </c>
      <c r="D25" s="106">
        <v>27</v>
      </c>
      <c r="E25" s="109">
        <f>D25/D6*100</f>
        <v>3.8613903865680817E-2</v>
      </c>
      <c r="F25" s="106">
        <v>72</v>
      </c>
      <c r="G25" s="106">
        <v>25</v>
      </c>
      <c r="H25" s="106">
        <v>97</v>
      </c>
      <c r="I25" s="109">
        <v>0</v>
      </c>
    </row>
    <row r="26" spans="1:9" x14ac:dyDescent="0.25">
      <c r="A26" s="45" t="s">
        <v>103</v>
      </c>
      <c r="B26" s="102" t="s">
        <v>74</v>
      </c>
      <c r="C26" s="106" t="s">
        <v>74</v>
      </c>
      <c r="D26" s="106" t="s">
        <v>74</v>
      </c>
      <c r="E26" s="40" t="s">
        <v>74</v>
      </c>
      <c r="F26" s="106" t="s">
        <v>74</v>
      </c>
      <c r="G26" s="106" t="s">
        <v>74</v>
      </c>
      <c r="H26" s="106" t="s">
        <v>74</v>
      </c>
      <c r="I26" s="40" t="s">
        <v>74</v>
      </c>
    </row>
    <row r="27" spans="1:9" x14ac:dyDescent="0.25">
      <c r="A27" s="45" t="s">
        <v>8</v>
      </c>
      <c r="B27" s="103">
        <v>4435</v>
      </c>
      <c r="C27" s="106">
        <v>331</v>
      </c>
      <c r="D27" s="107">
        <v>4766</v>
      </c>
      <c r="E27" s="109">
        <f>D27/D6*100</f>
        <v>6.8160691045864734</v>
      </c>
      <c r="F27" s="107">
        <v>18140</v>
      </c>
      <c r="G27" s="107">
        <v>1001</v>
      </c>
      <c r="H27" s="107">
        <v>19141</v>
      </c>
      <c r="I27" s="109">
        <v>6.9</v>
      </c>
    </row>
    <row r="28" spans="1:9" x14ac:dyDescent="0.25">
      <c r="A28" s="45" t="s">
        <v>84</v>
      </c>
      <c r="B28" s="102" t="s">
        <v>74</v>
      </c>
      <c r="C28" s="106" t="s">
        <v>74</v>
      </c>
      <c r="D28" s="106" t="s">
        <v>74</v>
      </c>
      <c r="E28" s="40" t="s">
        <v>74</v>
      </c>
      <c r="F28" s="106" t="s">
        <v>74</v>
      </c>
      <c r="G28" s="106" t="s">
        <v>74</v>
      </c>
      <c r="H28" s="106" t="s">
        <v>74</v>
      </c>
      <c r="I28" s="40" t="s">
        <v>74</v>
      </c>
    </row>
    <row r="29" spans="1:9" x14ac:dyDescent="0.25">
      <c r="A29" s="45" t="s">
        <v>12</v>
      </c>
      <c r="B29" s="103">
        <v>5459</v>
      </c>
      <c r="C29" s="106">
        <v>429</v>
      </c>
      <c r="D29" s="107">
        <v>5888</v>
      </c>
      <c r="E29" s="109">
        <f>D29/D6*100</f>
        <v>8.4206913318936536</v>
      </c>
      <c r="F29" s="107">
        <v>14771</v>
      </c>
      <c r="G29" s="107">
        <v>1132</v>
      </c>
      <c r="H29" s="107">
        <v>15903</v>
      </c>
      <c r="I29" s="109">
        <v>5.7</v>
      </c>
    </row>
    <row r="30" spans="1:9" ht="15.75" thickBot="1" x14ac:dyDescent="0.3">
      <c r="A30" s="47" t="s">
        <v>61</v>
      </c>
      <c r="B30" s="104">
        <v>746</v>
      </c>
      <c r="C30" s="108">
        <v>248</v>
      </c>
      <c r="D30" s="108">
        <v>994</v>
      </c>
      <c r="E30" s="110">
        <f>D30/D6*100</f>
        <v>1.4215637200921014</v>
      </c>
      <c r="F30" s="111">
        <v>1167</v>
      </c>
      <c r="G30" s="111">
        <v>589</v>
      </c>
      <c r="H30" s="111">
        <v>1756</v>
      </c>
      <c r="I30" s="110">
        <v>0.6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82" t="s">
        <v>104</v>
      </c>
      <c r="B32" s="82"/>
      <c r="C32" s="82"/>
      <c r="D32" s="82"/>
      <c r="E32" s="82"/>
      <c r="F32" s="82"/>
      <c r="G32" s="82"/>
      <c r="H32" s="82"/>
      <c r="I32" s="82"/>
    </row>
    <row r="33" spans="1:10" x14ac:dyDescent="0.25">
      <c r="A33" s="32" t="s">
        <v>96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3" activePane="bottomLeft" state="frozen"/>
      <selection pane="bottomLeft" activeCell="K56" sqref="K56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</cols>
  <sheetData>
    <row r="1" spans="1:10" x14ac:dyDescent="0.25">
      <c r="A1" s="11" t="s">
        <v>116</v>
      </c>
      <c r="B1"/>
      <c r="C1" s="35"/>
      <c r="D1"/>
      <c r="E1" s="35"/>
    </row>
    <row r="2" spans="1:10" ht="15.75" thickBot="1" x14ac:dyDescent="0.3">
      <c r="A2" s="6"/>
      <c r="B2"/>
      <c r="C2" s="35"/>
      <c r="D2"/>
      <c r="E2" s="35"/>
    </row>
    <row r="3" spans="1:10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0" s="10" customFormat="1" x14ac:dyDescent="0.25">
      <c r="A4" s="48" t="s">
        <v>90</v>
      </c>
      <c r="B4" s="42">
        <v>60196</v>
      </c>
      <c r="C4" s="43">
        <v>100</v>
      </c>
      <c r="D4" s="42">
        <v>239199</v>
      </c>
      <c r="E4" s="43">
        <v>100</v>
      </c>
    </row>
    <row r="5" spans="1:10" x14ac:dyDescent="0.25">
      <c r="A5" s="48" t="s">
        <v>23</v>
      </c>
      <c r="B5" s="42">
        <v>54363</v>
      </c>
      <c r="C5" s="43">
        <v>90.3</v>
      </c>
      <c r="D5" s="42">
        <v>218883</v>
      </c>
      <c r="E5" s="72">
        <f>D5/D4*100</f>
        <v>91.506653455909088</v>
      </c>
    </row>
    <row r="6" spans="1:10" x14ac:dyDescent="0.25">
      <c r="A6" s="45" t="s">
        <v>24</v>
      </c>
      <c r="B6" s="62">
        <v>3727</v>
      </c>
      <c r="C6" s="67">
        <f>B6/B4*100</f>
        <v>6.1914412917801851</v>
      </c>
      <c r="D6" s="62">
        <v>7102</v>
      </c>
      <c r="E6" s="67">
        <f>D6/D4*100</f>
        <v>2.9690759576754084</v>
      </c>
    </row>
    <row r="7" spans="1:10" x14ac:dyDescent="0.25">
      <c r="A7" s="45" t="s">
        <v>25</v>
      </c>
      <c r="B7" s="63">
        <v>381</v>
      </c>
      <c r="C7" s="67">
        <f>B7/B4*100</f>
        <v>0.63293242075885447</v>
      </c>
      <c r="D7" s="63">
        <v>925</v>
      </c>
      <c r="E7" s="67">
        <f>D7/D4*100</f>
        <v>0.38670730228805306</v>
      </c>
    </row>
    <row r="8" spans="1:10" x14ac:dyDescent="0.25">
      <c r="A8" s="45" t="s">
        <v>26</v>
      </c>
      <c r="B8" s="63">
        <v>160</v>
      </c>
      <c r="C8" s="67">
        <f>B8/B4*100</f>
        <v>0.26579839191972887</v>
      </c>
      <c r="D8" s="63">
        <v>435</v>
      </c>
      <c r="E8" s="67">
        <f>D8/D4*100</f>
        <v>0.18185694756248982</v>
      </c>
      <c r="H8" s="11"/>
      <c r="I8" s="35"/>
      <c r="J8" s="35"/>
    </row>
    <row r="9" spans="1:10" x14ac:dyDescent="0.25">
      <c r="A9" s="46" t="s">
        <v>27</v>
      </c>
      <c r="B9" s="63">
        <v>112</v>
      </c>
      <c r="C9" s="67">
        <f>B9/B4*100</f>
        <v>0.18605887434381022</v>
      </c>
      <c r="D9" s="62">
        <v>536</v>
      </c>
      <c r="E9" s="67">
        <f>D9/D4*100</f>
        <v>0.224081204352861</v>
      </c>
    </row>
    <row r="10" spans="1:10" x14ac:dyDescent="0.25">
      <c r="A10" s="45" t="s">
        <v>28</v>
      </c>
      <c r="B10" s="62">
        <v>5622</v>
      </c>
      <c r="C10" s="67">
        <f>B10/B4*100</f>
        <v>9.3394909960794728</v>
      </c>
      <c r="D10" s="62">
        <v>22660</v>
      </c>
      <c r="E10" s="67">
        <f>D10/D4*100</f>
        <v>9.4732837511862513</v>
      </c>
    </row>
    <row r="11" spans="1:10" x14ac:dyDescent="0.25">
      <c r="A11" s="45" t="s">
        <v>29</v>
      </c>
      <c r="B11" s="63">
        <v>128</v>
      </c>
      <c r="C11" s="67">
        <f>B11/B4*100</f>
        <v>0.21263871353578312</v>
      </c>
      <c r="D11" s="63">
        <v>424</v>
      </c>
      <c r="E11" s="67">
        <f>D11/D4*100</f>
        <v>0.17725826612987511</v>
      </c>
    </row>
    <row r="12" spans="1:10" x14ac:dyDescent="0.25">
      <c r="A12" s="45" t="s">
        <v>78</v>
      </c>
      <c r="B12" s="63">
        <v>275</v>
      </c>
      <c r="C12" s="67">
        <f>B12/B4*100</f>
        <v>0.456840986112034</v>
      </c>
      <c r="D12" s="63">
        <v>503</v>
      </c>
      <c r="E12" s="67">
        <f>D12/D4*100</f>
        <v>0.21028516005501696</v>
      </c>
    </row>
    <row r="13" spans="1:10" x14ac:dyDescent="0.25">
      <c r="A13" s="45" t="s">
        <v>30</v>
      </c>
      <c r="B13" s="63">
        <v>60</v>
      </c>
      <c r="C13" s="67">
        <f>B13/B4*100</f>
        <v>9.9674396969898327E-2</v>
      </c>
      <c r="D13" s="63">
        <v>242</v>
      </c>
      <c r="E13" s="67">
        <f>D13/D4*100</f>
        <v>0.10117099151752307</v>
      </c>
    </row>
    <row r="14" spans="1:10" x14ac:dyDescent="0.25">
      <c r="A14" s="45" t="s">
        <v>111</v>
      </c>
      <c r="B14" s="63">
        <v>451</v>
      </c>
      <c r="C14" s="67">
        <f>B14/B4*100</f>
        <v>0.74921921722373575</v>
      </c>
      <c r="D14" s="62">
        <v>2612</v>
      </c>
      <c r="E14" s="67">
        <f>D14/D4*100</f>
        <v>1.091977809271778</v>
      </c>
    </row>
    <row r="15" spans="1:10" x14ac:dyDescent="0.25">
      <c r="A15" s="46" t="s">
        <v>31</v>
      </c>
      <c r="B15" s="63">
        <v>46</v>
      </c>
      <c r="C15" s="67">
        <f>B15/B4*100</f>
        <v>7.6417037676922053E-2</v>
      </c>
      <c r="D15" s="63">
        <v>102</v>
      </c>
      <c r="E15" s="67">
        <f>D15/D4*100</f>
        <v>4.2642318738790715E-2</v>
      </c>
    </row>
    <row r="16" spans="1:10" x14ac:dyDescent="0.25">
      <c r="A16" s="46" t="s">
        <v>32</v>
      </c>
      <c r="B16" s="63">
        <v>617</v>
      </c>
      <c r="C16" s="67">
        <f>B16/B4*100</f>
        <v>1.0249850488404546</v>
      </c>
      <c r="D16" s="62">
        <v>2202</v>
      </c>
      <c r="E16" s="67">
        <f>D16/D4*100</f>
        <v>0.920572410419776</v>
      </c>
    </row>
    <row r="17" spans="1:13" x14ac:dyDescent="0.25">
      <c r="A17" s="45" t="s">
        <v>33</v>
      </c>
      <c r="B17" s="63">
        <v>73</v>
      </c>
      <c r="C17" s="67">
        <f>B17/B4*100</f>
        <v>0.12127051631337632</v>
      </c>
      <c r="D17" s="63">
        <v>261</v>
      </c>
      <c r="E17" s="67">
        <f>D17/D4*100</f>
        <v>0.10911416853749388</v>
      </c>
    </row>
    <row r="18" spans="1:13" x14ac:dyDescent="0.25">
      <c r="A18" s="46" t="s">
        <v>34</v>
      </c>
      <c r="B18" s="63">
        <v>147</v>
      </c>
      <c r="C18" s="67">
        <f>B18/B4*100</f>
        <v>0.24420227257625091</v>
      </c>
      <c r="D18" s="63">
        <v>406</v>
      </c>
      <c r="E18" s="67">
        <f>D18/D4*100</f>
        <v>0.16973315105832382</v>
      </c>
      <c r="I18" s="11"/>
      <c r="K18" s="35"/>
      <c r="M18" s="35"/>
    </row>
    <row r="19" spans="1:13" x14ac:dyDescent="0.25">
      <c r="A19" s="45" t="s">
        <v>35</v>
      </c>
      <c r="B19" s="63">
        <v>1008</v>
      </c>
      <c r="C19" s="67">
        <f>B19/B4*100</f>
        <v>1.674529869094292</v>
      </c>
      <c r="D19" s="62">
        <v>2190</v>
      </c>
      <c r="E19" s="67">
        <f>D19/D4*100</f>
        <v>0.91555566703874181</v>
      </c>
      <c r="K19" s="35"/>
      <c r="M19" s="35"/>
    </row>
    <row r="20" spans="1:13" x14ac:dyDescent="0.25">
      <c r="A20" s="45" t="s">
        <v>36</v>
      </c>
      <c r="B20" s="63">
        <v>34</v>
      </c>
      <c r="C20" s="67">
        <f>B20/B4*100</f>
        <v>5.6482158282942389E-2</v>
      </c>
      <c r="D20" s="63">
        <v>81</v>
      </c>
      <c r="E20" s="67">
        <f>D20/D4*100</f>
        <v>3.3863017821980861E-2</v>
      </c>
    </row>
    <row r="21" spans="1:13" x14ac:dyDescent="0.25">
      <c r="A21" s="45" t="s">
        <v>114</v>
      </c>
      <c r="B21" s="64">
        <v>2</v>
      </c>
      <c r="C21" s="68">
        <f>B21/B4*100</f>
        <v>3.3224798989966112E-3</v>
      </c>
      <c r="D21" s="64">
        <v>10</v>
      </c>
      <c r="E21" s="68">
        <f>D21/D4*100</f>
        <v>4.1806194841951683E-3</v>
      </c>
    </row>
    <row r="22" spans="1:13" x14ac:dyDescent="0.25">
      <c r="A22" s="45" t="s">
        <v>37</v>
      </c>
      <c r="B22" s="63">
        <v>454</v>
      </c>
      <c r="C22" s="67">
        <f>B22/B4*100</f>
        <v>0.75420293707223074</v>
      </c>
      <c r="D22" s="62">
        <v>1410</v>
      </c>
      <c r="E22" s="67">
        <f>D22/D4*100</f>
        <v>0.58946734727151873</v>
      </c>
    </row>
    <row r="23" spans="1:13" x14ac:dyDescent="0.25">
      <c r="A23" s="45" t="s">
        <v>62</v>
      </c>
      <c r="B23" s="63">
        <v>41</v>
      </c>
      <c r="C23" s="67">
        <f>B23/B4*100</f>
        <v>6.8110837929430526E-2</v>
      </c>
      <c r="D23" s="63">
        <v>103</v>
      </c>
      <c r="E23" s="67">
        <f>D23/D4*100</f>
        <v>4.3060380687210235E-2</v>
      </c>
    </row>
    <row r="24" spans="1:13" x14ac:dyDescent="0.25">
      <c r="A24" s="46" t="s">
        <v>38</v>
      </c>
      <c r="B24" s="62">
        <v>5497</v>
      </c>
      <c r="C24" s="67">
        <f>B24/B4*100</f>
        <v>9.1318360023921858</v>
      </c>
      <c r="D24" s="62">
        <v>14660</v>
      </c>
      <c r="E24" s="67">
        <f>D24/D4*100</f>
        <v>6.1287881638301167</v>
      </c>
    </row>
    <row r="25" spans="1:13" x14ac:dyDescent="0.25">
      <c r="A25" s="45" t="s">
        <v>39</v>
      </c>
      <c r="B25" s="63">
        <v>128</v>
      </c>
      <c r="C25" s="67">
        <f>B25/B4*100</f>
        <v>0.21263871353578312</v>
      </c>
      <c r="D25" s="63">
        <v>511</v>
      </c>
      <c r="E25" s="67">
        <f>D25/D4*100</f>
        <v>0.2136296556423731</v>
      </c>
    </row>
    <row r="26" spans="1:13" x14ac:dyDescent="0.25">
      <c r="A26" s="45" t="s">
        <v>40</v>
      </c>
      <c r="B26" s="63">
        <v>396</v>
      </c>
      <c r="C26" s="67">
        <f>B26/B4*100</f>
        <v>0.657851020001329</v>
      </c>
      <c r="D26" s="62">
        <v>2256</v>
      </c>
      <c r="E26" s="67">
        <f>D26/D4*100</f>
        <v>0.94314775563442999</v>
      </c>
    </row>
    <row r="27" spans="1:13" x14ac:dyDescent="0.25">
      <c r="A27" s="45" t="s">
        <v>41</v>
      </c>
      <c r="B27" s="63">
        <v>47</v>
      </c>
      <c r="C27" s="67">
        <f>B27/B4*100</f>
        <v>7.8078277626420362E-2</v>
      </c>
      <c r="D27" s="63">
        <v>189</v>
      </c>
      <c r="E27" s="67">
        <f>D27/D4*100</f>
        <v>7.9013708251288672E-2</v>
      </c>
    </row>
    <row r="28" spans="1:13" x14ac:dyDescent="0.25">
      <c r="A28" s="45" t="s">
        <v>42</v>
      </c>
      <c r="B28" s="63">
        <v>722</v>
      </c>
      <c r="C28" s="67">
        <f>B28/B4*100</f>
        <v>1.1994152435377765</v>
      </c>
      <c r="D28" s="62">
        <v>2340</v>
      </c>
      <c r="E28" s="67">
        <f>D28/D4*100</f>
        <v>0.97826495930166935</v>
      </c>
    </row>
    <row r="29" spans="1:13" x14ac:dyDescent="0.25">
      <c r="A29" s="45" t="s">
        <v>112</v>
      </c>
      <c r="B29" s="63">
        <v>65</v>
      </c>
      <c r="C29" s="67">
        <f>B29/B4*100</f>
        <v>0.10798059671738985</v>
      </c>
      <c r="D29" s="63">
        <v>110</v>
      </c>
      <c r="E29" s="67">
        <f>D29/D4*100</f>
        <v>4.5986814326146846E-2</v>
      </c>
    </row>
    <row r="30" spans="1:13" x14ac:dyDescent="0.25">
      <c r="A30" s="46" t="s">
        <v>94</v>
      </c>
      <c r="B30" s="63">
        <v>927</v>
      </c>
      <c r="C30" s="67">
        <f>B30/B4*100</f>
        <v>1.5399694331849294</v>
      </c>
      <c r="D30" s="62">
        <v>2883</v>
      </c>
      <c r="E30" s="67">
        <f>D30/D4*100</f>
        <v>1.2052725972934668</v>
      </c>
    </row>
    <row r="31" spans="1:13" x14ac:dyDescent="0.25">
      <c r="A31" s="46" t="s">
        <v>107</v>
      </c>
      <c r="B31" s="63">
        <v>45</v>
      </c>
      <c r="C31" s="67">
        <f>B31/B4*100</f>
        <v>7.4755797727423745E-2</v>
      </c>
      <c r="D31" s="63">
        <v>187</v>
      </c>
      <c r="E31" s="67">
        <f>D31/D4*100</f>
        <v>7.8177584354449645E-2</v>
      </c>
    </row>
    <row r="32" spans="1:13" x14ac:dyDescent="0.25">
      <c r="A32" s="45" t="s">
        <v>43</v>
      </c>
      <c r="B32" s="62">
        <v>1307</v>
      </c>
      <c r="C32" s="67">
        <f>B32/B4*100</f>
        <v>2.1712406139942853</v>
      </c>
      <c r="D32" s="62">
        <v>4094</v>
      </c>
      <c r="E32" s="67">
        <f>D32/D4*100</f>
        <v>1.7115456168295018</v>
      </c>
    </row>
    <row r="33" spans="1:5" x14ac:dyDescent="0.25">
      <c r="A33" s="46" t="s">
        <v>44</v>
      </c>
      <c r="B33" s="62">
        <v>1656</v>
      </c>
      <c r="C33" s="67">
        <f>B33/B4*100</f>
        <v>2.7510133563691941</v>
      </c>
      <c r="D33" s="62">
        <v>8464</v>
      </c>
      <c r="E33" s="67">
        <f>D33/D4*100</f>
        <v>3.5384763314227898</v>
      </c>
    </row>
    <row r="34" spans="1:5" x14ac:dyDescent="0.25">
      <c r="A34" s="45" t="s">
        <v>45</v>
      </c>
      <c r="B34" s="63">
        <v>68</v>
      </c>
      <c r="C34" s="67">
        <f>B34/B4*100</f>
        <v>0.11296431656588478</v>
      </c>
      <c r="D34" s="63">
        <v>159</v>
      </c>
      <c r="E34" s="67">
        <f>D34/D4*100</f>
        <v>6.6471849798703173E-2</v>
      </c>
    </row>
    <row r="35" spans="1:5" x14ac:dyDescent="0.25">
      <c r="A35" s="45" t="s">
        <v>46</v>
      </c>
      <c r="B35" s="63">
        <v>444</v>
      </c>
      <c r="C35" s="67">
        <f>B35/B4*100</f>
        <v>0.73759053757724768</v>
      </c>
      <c r="D35" s="62">
        <v>1492</v>
      </c>
      <c r="E35" s="67">
        <f>D35/D4*100</f>
        <v>0.62374842704191913</v>
      </c>
    </row>
    <row r="36" spans="1:5" x14ac:dyDescent="0.25">
      <c r="A36" s="45" t="s">
        <v>105</v>
      </c>
      <c r="B36" s="62">
        <v>2778</v>
      </c>
      <c r="C36" s="67">
        <f>B36/B4*100</f>
        <v>4.614924579706293</v>
      </c>
      <c r="D36" s="62">
        <v>12608</v>
      </c>
      <c r="E36" s="67">
        <f>D36/D4*100</f>
        <v>5.2709250456732679</v>
      </c>
    </row>
    <row r="37" spans="1:5" x14ac:dyDescent="0.25">
      <c r="A37" s="45" t="s">
        <v>47</v>
      </c>
      <c r="B37" s="63">
        <v>89</v>
      </c>
      <c r="C37" s="67">
        <f>B37/B4*100</f>
        <v>0.1478503555053492</v>
      </c>
      <c r="D37" s="63">
        <v>252</v>
      </c>
      <c r="E37" s="67">
        <f>D37/D4*100</f>
        <v>0.10535161100171825</v>
      </c>
    </row>
    <row r="38" spans="1:5" x14ac:dyDescent="0.25">
      <c r="A38" s="45" t="s">
        <v>48</v>
      </c>
      <c r="B38" s="64">
        <v>478</v>
      </c>
      <c r="C38" s="68">
        <f>B38/B4*100</f>
        <v>0.79407269586018991</v>
      </c>
      <c r="D38" s="81">
        <v>1450</v>
      </c>
      <c r="E38" s="68">
        <f>D38/D4*100</f>
        <v>0.60618982520829934</v>
      </c>
    </row>
    <row r="39" spans="1:5" x14ac:dyDescent="0.25">
      <c r="A39" s="46" t="s">
        <v>79</v>
      </c>
      <c r="B39" s="62">
        <v>15466</v>
      </c>
      <c r="C39" s="67">
        <f>B39/B4*100</f>
        <v>25.692737058940796</v>
      </c>
      <c r="D39" s="62">
        <v>72892</v>
      </c>
      <c r="E39" s="67">
        <f>D39/D4*100</f>
        <v>30.47337154419542</v>
      </c>
    </row>
    <row r="40" spans="1:5" x14ac:dyDescent="0.25">
      <c r="A40" s="45" t="s">
        <v>49</v>
      </c>
      <c r="B40" s="63">
        <v>138</v>
      </c>
      <c r="C40" s="67">
        <f>B40/B4*100</f>
        <v>0.22925111303076615</v>
      </c>
      <c r="D40" s="63">
        <v>345</v>
      </c>
      <c r="E40" s="67">
        <f>D40/D4*100</f>
        <v>0.14423137220473328</v>
      </c>
    </row>
    <row r="41" spans="1:5" x14ac:dyDescent="0.25">
      <c r="A41" s="45" t="s">
        <v>91</v>
      </c>
      <c r="B41" s="63">
        <v>338</v>
      </c>
      <c r="C41" s="67">
        <f>B41/B4*100</f>
        <v>0.56149910293042726</v>
      </c>
      <c r="D41" s="62">
        <v>1107</v>
      </c>
      <c r="E41" s="67">
        <f>D41/D4*100</f>
        <v>0.4627945769004051</v>
      </c>
    </row>
    <row r="42" spans="1:5" x14ac:dyDescent="0.25">
      <c r="A42" s="45" t="s">
        <v>95</v>
      </c>
      <c r="B42" s="63">
        <v>195</v>
      </c>
      <c r="C42" s="67">
        <f>B42/B4*100</f>
        <v>0.32394179015216962</v>
      </c>
      <c r="D42" s="63">
        <v>719</v>
      </c>
      <c r="E42" s="67">
        <f>D42/D4*100</f>
        <v>0.30058654091363257</v>
      </c>
    </row>
    <row r="43" spans="1:5" x14ac:dyDescent="0.25">
      <c r="A43" s="45" t="s">
        <v>50</v>
      </c>
      <c r="B43" s="62">
        <v>916</v>
      </c>
      <c r="C43" s="67">
        <f>B43/B4*100</f>
        <v>1.5216957937404478</v>
      </c>
      <c r="D43" s="62">
        <v>2502</v>
      </c>
      <c r="E43" s="67">
        <f>D43/D4*100</f>
        <v>1.045990994945631</v>
      </c>
    </row>
    <row r="44" spans="1:5" x14ac:dyDescent="0.25">
      <c r="A44" s="45" t="s">
        <v>51</v>
      </c>
      <c r="B44" s="62">
        <v>8300</v>
      </c>
      <c r="C44" s="67">
        <f>B44/B4*100</f>
        <v>13.788291580835935</v>
      </c>
      <c r="D44" s="62">
        <v>43361</v>
      </c>
      <c r="E44" s="67">
        <f>D44/D4*100</f>
        <v>18.12758414541867</v>
      </c>
    </row>
    <row r="45" spans="1:5" x14ac:dyDescent="0.25">
      <c r="A45" s="46" t="s">
        <v>63</v>
      </c>
      <c r="B45" s="63">
        <v>511</v>
      </c>
      <c r="C45" s="67">
        <f>B45/B4*100</f>
        <v>0.84889361419363418</v>
      </c>
      <c r="D45" s="62">
        <v>1618</v>
      </c>
      <c r="E45" s="67">
        <f>D45/D4*100</f>
        <v>0.67642423254277817</v>
      </c>
    </row>
    <row r="46" spans="1:5" x14ac:dyDescent="0.25">
      <c r="A46" s="46" t="s">
        <v>52</v>
      </c>
      <c r="B46" s="63">
        <v>514</v>
      </c>
      <c r="C46" s="67">
        <f>B46/B4*100</f>
        <v>0.85387733404212895</v>
      </c>
      <c r="D46" s="63">
        <v>2480</v>
      </c>
      <c r="E46" s="67">
        <f>D46/D4*100</f>
        <v>1.0367936320804017</v>
      </c>
    </row>
    <row r="47" spans="1:5" x14ac:dyDescent="0.25">
      <c r="A47" s="48" t="s">
        <v>53</v>
      </c>
      <c r="B47" s="65">
        <v>5833</v>
      </c>
      <c r="C47" s="69">
        <v>9.6999999999999993</v>
      </c>
      <c r="D47" s="71">
        <v>20316</v>
      </c>
      <c r="E47" s="69">
        <v>8.5</v>
      </c>
    </row>
    <row r="48" spans="1:5" x14ac:dyDescent="0.25">
      <c r="A48" s="46" t="s">
        <v>72</v>
      </c>
      <c r="B48" s="63">
        <v>51</v>
      </c>
      <c r="C48" s="67">
        <v>0.1</v>
      </c>
      <c r="D48" s="63">
        <v>121</v>
      </c>
      <c r="E48" s="67">
        <f>D48/239199*100</f>
        <v>5.0585495758761534E-2</v>
      </c>
    </row>
    <row r="49" spans="1:5" x14ac:dyDescent="0.25">
      <c r="A49" s="45" t="s">
        <v>64</v>
      </c>
      <c r="B49" s="63">
        <v>126</v>
      </c>
      <c r="C49" s="67">
        <v>0.2</v>
      </c>
      <c r="D49" s="63">
        <v>951</v>
      </c>
      <c r="E49" s="67">
        <f>D49/239199*100</f>
        <v>0.39757691294696046</v>
      </c>
    </row>
    <row r="50" spans="1:5" x14ac:dyDescent="0.25">
      <c r="A50" s="45" t="s">
        <v>57</v>
      </c>
      <c r="B50" s="64">
        <v>118</v>
      </c>
      <c r="C50" s="68">
        <v>0.2</v>
      </c>
      <c r="D50" s="64">
        <v>357</v>
      </c>
      <c r="E50" s="68">
        <f>357/239199*100</f>
        <v>0.1492481155857675</v>
      </c>
    </row>
    <row r="51" spans="1:5" x14ac:dyDescent="0.25">
      <c r="A51" s="45" t="s">
        <v>58</v>
      </c>
      <c r="B51" s="62">
        <v>1012</v>
      </c>
      <c r="C51" s="67">
        <v>1.7</v>
      </c>
      <c r="D51" s="62">
        <v>2843</v>
      </c>
      <c r="E51" s="67">
        <f>D51/239199*100</f>
        <v>1.1885501193566861</v>
      </c>
    </row>
    <row r="52" spans="1:5" x14ac:dyDescent="0.25">
      <c r="A52" s="45" t="s">
        <v>100</v>
      </c>
      <c r="B52" s="63">
        <v>65</v>
      </c>
      <c r="C52" s="67">
        <v>0.1</v>
      </c>
      <c r="D52" s="63">
        <v>153</v>
      </c>
      <c r="E52" s="67">
        <f>D52/239199*100</f>
        <v>6.3963478108186061E-2</v>
      </c>
    </row>
    <row r="53" spans="1:5" x14ac:dyDescent="0.25">
      <c r="A53" s="45" t="s">
        <v>108</v>
      </c>
      <c r="B53" s="63">
        <v>15</v>
      </c>
      <c r="C53" s="67">
        <v>0</v>
      </c>
      <c r="D53" s="63">
        <v>31</v>
      </c>
      <c r="E53" s="67">
        <f>31/239199*100</f>
        <v>1.2959920401005022E-2</v>
      </c>
    </row>
    <row r="54" spans="1:5" x14ac:dyDescent="0.25">
      <c r="A54" s="46" t="s">
        <v>65</v>
      </c>
      <c r="B54" s="63">
        <v>55</v>
      </c>
      <c r="C54" s="67">
        <v>0.1</v>
      </c>
      <c r="D54" s="63">
        <v>134</v>
      </c>
      <c r="E54" s="67">
        <f>134/239199*100</f>
        <v>5.6020301088215249E-2</v>
      </c>
    </row>
    <row r="55" spans="1:5" x14ac:dyDescent="0.25">
      <c r="A55" s="46" t="s">
        <v>117</v>
      </c>
      <c r="B55" s="63">
        <v>1</v>
      </c>
      <c r="C55" s="67">
        <v>0</v>
      </c>
      <c r="D55" s="63">
        <v>4</v>
      </c>
      <c r="E55" s="67">
        <f>4/239199*100</f>
        <v>1.6722477936780675E-3</v>
      </c>
    </row>
    <row r="56" spans="1:5" ht="24" x14ac:dyDescent="0.25">
      <c r="A56" s="45" t="s">
        <v>66</v>
      </c>
      <c r="B56" s="63">
        <v>248</v>
      </c>
      <c r="C56" s="67">
        <v>0.4</v>
      </c>
      <c r="D56" s="63">
        <v>764</v>
      </c>
      <c r="E56" s="67">
        <f>764/239199*100</f>
        <v>0.3193993285925108</v>
      </c>
    </row>
    <row r="57" spans="1:5" x14ac:dyDescent="0.25">
      <c r="A57" s="45" t="s">
        <v>67</v>
      </c>
      <c r="B57" s="63">
        <v>71</v>
      </c>
      <c r="C57" s="67">
        <v>0.1</v>
      </c>
      <c r="D57" s="63">
        <v>223</v>
      </c>
      <c r="E57" s="67">
        <f>223/239199*100</f>
        <v>9.3227814497552255E-2</v>
      </c>
    </row>
    <row r="58" spans="1:5" x14ac:dyDescent="0.25">
      <c r="A58" s="45" t="s">
        <v>56</v>
      </c>
      <c r="B58" s="63">
        <v>10</v>
      </c>
      <c r="C58" s="68">
        <v>0</v>
      </c>
      <c r="D58" s="63">
        <v>33</v>
      </c>
      <c r="E58" s="68">
        <f>33/239199*100</f>
        <v>1.3796044297844054E-2</v>
      </c>
    </row>
    <row r="59" spans="1:5" x14ac:dyDescent="0.25">
      <c r="A59" s="45" t="s">
        <v>101</v>
      </c>
      <c r="B59" s="63">
        <v>6</v>
      </c>
      <c r="C59" s="67">
        <v>0</v>
      </c>
      <c r="D59" s="63">
        <v>36</v>
      </c>
      <c r="E59" s="67">
        <f>36/239199*100</f>
        <v>1.5050230143102606E-2</v>
      </c>
    </row>
    <row r="60" spans="1:5" x14ac:dyDescent="0.25">
      <c r="A60" s="46" t="s">
        <v>55</v>
      </c>
      <c r="B60" s="62">
        <v>2162</v>
      </c>
      <c r="C60" s="67">
        <v>3.6</v>
      </c>
      <c r="D60" s="62">
        <v>6124</v>
      </c>
      <c r="E60" s="67">
        <f t="shared" ref="E60:E67" si="0">D60/239199*100</f>
        <v>2.5602113721211208</v>
      </c>
    </row>
    <row r="61" spans="1:5" x14ac:dyDescent="0.25">
      <c r="A61" s="46" t="s">
        <v>102</v>
      </c>
      <c r="B61" s="63">
        <v>68</v>
      </c>
      <c r="C61" s="67">
        <v>0.1</v>
      </c>
      <c r="D61" s="63">
        <v>203</v>
      </c>
      <c r="E61" s="67">
        <f t="shared" si="0"/>
        <v>8.4866575529161908E-2</v>
      </c>
    </row>
    <row r="62" spans="1:5" x14ac:dyDescent="0.25">
      <c r="A62" s="45" t="s">
        <v>68</v>
      </c>
      <c r="B62" s="63">
        <v>44</v>
      </c>
      <c r="C62" s="67">
        <v>0.1</v>
      </c>
      <c r="D62" s="63">
        <v>172</v>
      </c>
      <c r="E62" s="67">
        <f t="shared" si="0"/>
        <v>7.1906655128156888E-2</v>
      </c>
    </row>
    <row r="63" spans="1:5" x14ac:dyDescent="0.25">
      <c r="A63" s="46" t="s">
        <v>113</v>
      </c>
      <c r="B63" s="63">
        <v>107</v>
      </c>
      <c r="C63" s="67">
        <v>0.2</v>
      </c>
      <c r="D63" s="63">
        <v>337</v>
      </c>
      <c r="E63" s="67">
        <f t="shared" si="0"/>
        <v>0.14088687661737714</v>
      </c>
    </row>
    <row r="64" spans="1:5" x14ac:dyDescent="0.25">
      <c r="A64" s="45" t="s">
        <v>69</v>
      </c>
      <c r="B64" s="62">
        <v>1597</v>
      </c>
      <c r="C64" s="67">
        <v>2.7</v>
      </c>
      <c r="D64" s="62">
        <v>7579</v>
      </c>
      <c r="E64" s="67">
        <f t="shared" si="0"/>
        <v>3.1684915070715176</v>
      </c>
    </row>
    <row r="65" spans="1:5" x14ac:dyDescent="0.25">
      <c r="A65" s="45" t="s">
        <v>54</v>
      </c>
      <c r="B65" s="63">
        <v>51</v>
      </c>
      <c r="C65" s="67">
        <v>0.1</v>
      </c>
      <c r="D65" s="63">
        <v>158</v>
      </c>
      <c r="E65" s="67">
        <f t="shared" si="0"/>
        <v>6.6053787850283652E-2</v>
      </c>
    </row>
    <row r="66" spans="1:5" x14ac:dyDescent="0.25">
      <c r="A66" s="45" t="s">
        <v>109</v>
      </c>
      <c r="B66" s="63">
        <v>8</v>
      </c>
      <c r="C66" s="68">
        <v>0</v>
      </c>
      <c r="D66" s="64">
        <v>21</v>
      </c>
      <c r="E66" s="68">
        <f t="shared" si="0"/>
        <v>8.7793009168098523E-3</v>
      </c>
    </row>
    <row r="67" spans="1:5" ht="15.75" thickBot="1" x14ac:dyDescent="0.3">
      <c r="A67" s="49" t="s">
        <v>70</v>
      </c>
      <c r="B67" s="66">
        <v>18</v>
      </c>
      <c r="C67" s="70">
        <v>0</v>
      </c>
      <c r="D67" s="66">
        <v>72</v>
      </c>
      <c r="E67" s="70">
        <f t="shared" si="0"/>
        <v>3.0100460286205211E-2</v>
      </c>
    </row>
    <row r="68" spans="1:5" x14ac:dyDescent="0.25">
      <c r="A68" s="19" t="s">
        <v>96</v>
      </c>
    </row>
    <row r="69" spans="1:5" x14ac:dyDescent="0.25">
      <c r="A69" s="42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I7" sqref="I7:I10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118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95" t="s">
        <v>89</v>
      </c>
      <c r="B3" s="98" t="s">
        <v>0</v>
      </c>
      <c r="C3" s="99"/>
      <c r="D3" s="99"/>
      <c r="E3" s="100"/>
      <c r="F3" s="90" t="s">
        <v>1</v>
      </c>
      <c r="G3" s="91"/>
      <c r="H3" s="91"/>
      <c r="I3" s="92"/>
    </row>
    <row r="4" spans="1:17" ht="15.75" thickBot="1" x14ac:dyDescent="0.3">
      <c r="A4" s="96"/>
      <c r="B4" s="50" t="s">
        <v>85</v>
      </c>
      <c r="C4" s="20" t="s">
        <v>86</v>
      </c>
      <c r="D4" s="20" t="s">
        <v>87</v>
      </c>
      <c r="E4" s="51" t="s">
        <v>88</v>
      </c>
      <c r="F4" s="60" t="s">
        <v>85</v>
      </c>
      <c r="G4" s="8" t="s">
        <v>86</v>
      </c>
      <c r="H4" s="8" t="s">
        <v>87</v>
      </c>
      <c r="I4" s="9" t="s">
        <v>88</v>
      </c>
    </row>
    <row r="5" spans="1:17" ht="15.75" thickBot="1" x14ac:dyDescent="0.3">
      <c r="A5" s="97"/>
      <c r="B5" s="52" t="s">
        <v>92</v>
      </c>
      <c r="C5" s="53" t="s">
        <v>93</v>
      </c>
      <c r="D5" s="54" t="s">
        <v>3</v>
      </c>
      <c r="E5" s="55" t="s">
        <v>4</v>
      </c>
      <c r="F5" s="56" t="s">
        <v>92</v>
      </c>
      <c r="G5" s="57" t="s">
        <v>93</v>
      </c>
      <c r="H5" s="58" t="s">
        <v>3</v>
      </c>
      <c r="I5" s="59" t="s">
        <v>4</v>
      </c>
    </row>
    <row r="6" spans="1:17" x14ac:dyDescent="0.25">
      <c r="A6" s="48" t="s">
        <v>2</v>
      </c>
      <c r="B6" s="73">
        <v>60196</v>
      </c>
      <c r="C6" s="75">
        <v>9727</v>
      </c>
      <c r="D6" s="75">
        <v>69923</v>
      </c>
      <c r="E6" s="78">
        <v>100</v>
      </c>
      <c r="F6" s="73">
        <v>239199</v>
      </c>
      <c r="G6" s="75">
        <v>38268</v>
      </c>
      <c r="H6" s="75">
        <v>277467</v>
      </c>
      <c r="I6" s="78">
        <v>100</v>
      </c>
    </row>
    <row r="7" spans="1:17" x14ac:dyDescent="0.25">
      <c r="A7" s="45" t="s">
        <v>75</v>
      </c>
      <c r="B7" s="62">
        <v>5906</v>
      </c>
      <c r="C7" s="76">
        <v>1271</v>
      </c>
      <c r="D7" s="76">
        <v>7177</v>
      </c>
      <c r="E7" s="79">
        <f>D7/D6*100</f>
        <v>10.264147705333009</v>
      </c>
      <c r="F7" s="62">
        <v>11275</v>
      </c>
      <c r="G7" s="76">
        <v>2643</v>
      </c>
      <c r="H7" s="76">
        <v>13918</v>
      </c>
      <c r="I7" s="79">
        <f>H7/H6*100</f>
        <v>5.0160920037337773</v>
      </c>
      <c r="L7" s="12"/>
      <c r="M7" s="12"/>
      <c r="N7" s="12"/>
      <c r="O7" s="12"/>
      <c r="P7" s="12"/>
    </row>
    <row r="8" spans="1:17" x14ac:dyDescent="0.25">
      <c r="A8" s="45" t="s">
        <v>76</v>
      </c>
      <c r="B8" s="62">
        <v>51930</v>
      </c>
      <c r="C8" s="76">
        <v>7235</v>
      </c>
      <c r="D8" s="76">
        <v>59165</v>
      </c>
      <c r="E8" s="79">
        <f>D8/D6*100</f>
        <v>84.614504526407615</v>
      </c>
      <c r="F8" s="62">
        <v>223725</v>
      </c>
      <c r="G8" s="76">
        <v>32520</v>
      </c>
      <c r="H8" s="76">
        <v>256245</v>
      </c>
      <c r="I8" s="79">
        <f>H8/H6*100</f>
        <v>92.351522883802389</v>
      </c>
      <c r="L8" s="12"/>
      <c r="M8" s="12"/>
      <c r="N8" s="12"/>
      <c r="O8" s="12"/>
      <c r="P8" s="12"/>
    </row>
    <row r="9" spans="1:17" x14ac:dyDescent="0.25">
      <c r="A9" s="45" t="s">
        <v>77</v>
      </c>
      <c r="B9" s="62">
        <v>1458</v>
      </c>
      <c r="C9" s="76">
        <v>809</v>
      </c>
      <c r="D9" s="76">
        <v>2267</v>
      </c>
      <c r="E9" s="79">
        <f>D9/D6*100</f>
        <v>3.2421377801295712</v>
      </c>
      <c r="F9" s="62">
        <v>2445</v>
      </c>
      <c r="G9" s="76">
        <v>2080</v>
      </c>
      <c r="H9" s="76">
        <v>4525</v>
      </c>
      <c r="I9" s="79">
        <f>H9/H6*100</f>
        <v>1.6308245665250281</v>
      </c>
      <c r="Q9" s="39"/>
    </row>
    <row r="10" spans="1:17" ht="15" customHeight="1" thickBot="1" x14ac:dyDescent="0.3">
      <c r="A10" s="47" t="s">
        <v>110</v>
      </c>
      <c r="B10" s="74">
        <v>902</v>
      </c>
      <c r="C10" s="77">
        <v>412</v>
      </c>
      <c r="D10" s="77">
        <v>1314</v>
      </c>
      <c r="E10" s="80">
        <f>D10/D6*100</f>
        <v>1.8792099881297999</v>
      </c>
      <c r="F10" s="74">
        <v>1754</v>
      </c>
      <c r="G10" s="77">
        <v>1025</v>
      </c>
      <c r="H10" s="77">
        <v>2779</v>
      </c>
      <c r="I10" s="80">
        <f>H10/H6*100</f>
        <v>1.0015605459387964</v>
      </c>
      <c r="Q10" s="39"/>
    </row>
    <row r="11" spans="1:17" ht="15" customHeight="1" x14ac:dyDescent="0.25">
      <c r="E11" s="39"/>
    </row>
    <row r="13" spans="1:17" s="19" customFormat="1" ht="11.25" x14ac:dyDescent="0.2">
      <c r="A13" s="94" t="s">
        <v>99</v>
      </c>
      <c r="B13" s="94"/>
      <c r="C13" s="94"/>
      <c r="D13" s="94"/>
      <c r="E13" s="94"/>
    </row>
    <row r="14" spans="1:17" s="19" customFormat="1" ht="11.25" x14ac:dyDescent="0.2">
      <c r="A14" s="93" t="s">
        <v>97</v>
      </c>
      <c r="B14" s="93"/>
      <c r="C14" s="93"/>
      <c r="D14" s="93"/>
      <c r="E14" s="93"/>
    </row>
    <row r="15" spans="1:17" s="19" customFormat="1" ht="11.25" x14ac:dyDescent="0.2">
      <c r="A15" s="34" t="s">
        <v>98</v>
      </c>
      <c r="B15" s="34"/>
      <c r="C15" s="34"/>
      <c r="D15" s="34"/>
      <c r="E15" s="34"/>
    </row>
    <row r="16" spans="1:17" s="19" customFormat="1" ht="11.25" x14ac:dyDescent="0.2">
      <c r="A16" s="34" t="s">
        <v>106</v>
      </c>
      <c r="B16" s="34"/>
      <c r="C16" s="34"/>
      <c r="D16" s="34"/>
      <c r="E16" s="34"/>
    </row>
    <row r="17" spans="1:18" s="19" customFormat="1" ht="11.25" x14ac:dyDescent="0.2">
      <c r="A17" s="93" t="s">
        <v>96</v>
      </c>
      <c r="B17" s="93"/>
      <c r="C17" s="93"/>
      <c r="D17" s="93"/>
      <c r="E17" s="93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2021-07-22T12:42:54Z</dcterms:modified>
</cp:coreProperties>
</file>