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25" windowHeight="12930" activeTab="1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2'!$G$5</definedName>
    <definedName name="bb">'Tabela 2'!#REF!</definedName>
    <definedName name="ffffffff">'Tabela 4'!$E$1</definedName>
    <definedName name="lvbionm">'Tabela 3'!$G$1</definedName>
    <definedName name="oougug">'Tabela 2'!$I$5</definedName>
    <definedName name="polje">'Tabela 2'!$C$5</definedName>
    <definedName name="svsds">'Tabela 1'!$J$1</definedName>
    <definedName name="uyfur">'Tabela 2'!$E$5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6" i="4"/>
  <c r="E6" i="4"/>
  <c r="F6" i="4"/>
  <c r="C6" i="4"/>
  <c r="B6" i="4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6" i="3"/>
  <c r="C42" i="3"/>
  <c r="D42" i="3"/>
  <c r="E42" i="3"/>
  <c r="G42" i="3" s="1"/>
  <c r="B42" i="3"/>
  <c r="G5" i="3"/>
  <c r="F5" i="3"/>
  <c r="K7" i="2" l="1"/>
  <c r="K8" i="2"/>
  <c r="K9" i="2"/>
  <c r="K10" i="2"/>
  <c r="K12" i="2"/>
  <c r="K13" i="2"/>
  <c r="K14" i="2"/>
  <c r="K15" i="2"/>
  <c r="K16" i="2"/>
  <c r="K17" i="2"/>
  <c r="K18" i="2"/>
  <c r="K19" i="2"/>
  <c r="K6" i="2"/>
  <c r="J7" i="2"/>
  <c r="J8" i="2"/>
  <c r="J9" i="2"/>
  <c r="J10" i="2"/>
  <c r="J12" i="2"/>
  <c r="J13" i="2"/>
  <c r="J14" i="2"/>
  <c r="J15" i="2"/>
  <c r="J16" i="2"/>
  <c r="J17" i="2"/>
  <c r="J18" i="2"/>
  <c r="J19" i="2"/>
  <c r="J6" i="2"/>
  <c r="K5" i="2"/>
  <c r="J5" i="2"/>
  <c r="H7" i="2"/>
  <c r="H8" i="2"/>
  <c r="H9" i="2"/>
  <c r="H10" i="2"/>
  <c r="H12" i="2"/>
  <c r="H13" i="2"/>
  <c r="H14" i="2"/>
  <c r="H15" i="2"/>
  <c r="H16" i="2"/>
  <c r="H17" i="2"/>
  <c r="H18" i="2"/>
  <c r="H19" i="2"/>
  <c r="H6" i="2"/>
  <c r="F7" i="2"/>
  <c r="F8" i="2"/>
  <c r="F9" i="2"/>
  <c r="F10" i="2"/>
  <c r="F12" i="2"/>
  <c r="F13" i="2"/>
  <c r="F14" i="2"/>
  <c r="F15" i="2"/>
  <c r="F16" i="2"/>
  <c r="F17" i="2"/>
  <c r="F18" i="2"/>
  <c r="F19" i="2"/>
  <c r="F6" i="2"/>
  <c r="D7" i="2"/>
  <c r="D8" i="2"/>
  <c r="D9" i="2"/>
  <c r="D10" i="2"/>
  <c r="D12" i="2"/>
  <c r="D13" i="2"/>
  <c r="D14" i="2"/>
  <c r="D15" i="2"/>
  <c r="D16" i="2"/>
  <c r="D17" i="2"/>
  <c r="D18" i="2"/>
  <c r="D19" i="2"/>
  <c r="D6" i="2"/>
  <c r="B7" i="2"/>
  <c r="B8" i="2"/>
  <c r="B9" i="2"/>
  <c r="B10" i="2"/>
  <c r="B12" i="2"/>
  <c r="B13" i="2"/>
  <c r="B14" i="2"/>
  <c r="B15" i="2"/>
  <c r="B16" i="2"/>
  <c r="B17" i="2"/>
  <c r="B18" i="2"/>
  <c r="B19" i="2"/>
  <c r="B6" i="2"/>
</calcChain>
</file>

<file path=xl/sharedStrings.xml><?xml version="1.0" encoding="utf-8"?>
<sst xmlns="http://schemas.openxmlformats.org/spreadsheetml/2006/main" count="253" uniqueCount="193">
  <si>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</si>
  <si>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</si>
  <si>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</si>
  <si>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</si>
  <si>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</si>
  <si>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</si>
  <si>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</si>
  <si>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</si>
  <si>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</si>
  <si>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</si>
  <si>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</si>
  <si>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</si>
  <si>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</si>
  <si>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</si>
  <si>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</si>
  <si>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</si>
  <si>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</si>
  <si>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</si>
  <si>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</si>
  <si>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</si>
  <si>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</si>
  <si>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</si>
  <si>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</si>
  <si>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</si>
  <si>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</si>
  <si>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</si>
  <si>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</si>
  <si>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</si>
  <si>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</si>
  <si>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</si>
  <si>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</si>
  <si>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</si>
  <si>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</si>
  <si>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</si>
  <si>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</si>
  <si>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</si>
  <si>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</si>
  <si>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</si>
  <si>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</si>
  <si>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</si>
  <si>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</si>
  <si>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</si>
  <si>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</si>
  <si>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</si>
  <si>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</si>
  <si>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</si>
  <si>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</si>
  <si>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</si>
  <si>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</si>
  <si>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</si>
  <si>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</si>
  <si>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</si>
  <si>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</si>
  <si>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</si>
  <si>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</si>
  <si>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</si>
  <si>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</si>
  <si>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</si>
  <si>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</si>
  <si>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</si>
  <si>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</si>
  <si>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</si>
  <si>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</si>
  <si>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</si>
  <si>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</si>
  <si>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</si>
  <si>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</si>
  <si>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</si>
  <si>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</si>
  <si>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</si>
  <si>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</si>
  <si>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</si>
  <si>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</si>
  <si>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</si>
  <si>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</si>
  <si>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</si>
  <si>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</si>
  <si>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</si>
  <si>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</si>
  <si>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</si>
  <si>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</si>
  <si>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</si>
  <si>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</si>
  <si>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</si>
  <si>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</si>
  <si>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</si>
  <si>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</si>
  <si>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</si>
  <si>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</si>
  <si>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</si>
  <si>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</si>
  <si>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</si>
  <si>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</si>
  <si>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</si>
  <si>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</si>
  <si>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</si>
  <si>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</si>
  <si>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</si>
  <si>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</si>
  <si>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</si>
  <si>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</si>
  <si>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</si>
  <si>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</si>
  <si>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</si>
  <si>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</si>
  <si>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</si>
  <si>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</si>
  <si>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</si>
  <si>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</si>
  <si>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</si>
  <si>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</si>
  <si>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</si>
  <si>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</si>
  <si>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</si>
  <si>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</si>
  <si>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</si>
  <si>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</si>
  <si>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</si>
  <si>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</si>
  <si>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</si>
  <si>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</si>
  <si>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</si>
  <si>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</si>
  <si>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</si>
  <si>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</si>
  <si>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</si>
  <si>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</si>
  <si>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</si>
  <si>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</si>
  <si>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</si>
  <si>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</si>
  <si>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</si>
  <si>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</si>
  <si>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</si>
  <si>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</si>
  <si>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</si>
  <si>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</si>
  <si>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</si>
  <si>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</si>
  <si>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</si>
  <si>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</si>
  <si>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</si>
  <si>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</si>
  <si>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</si>
  <si>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</si>
  <si>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</si>
  <si>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</si>
  <si>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</si>
  <si>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</si>
  <si>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</si>
  <si>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</si>
  <si>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</si>
  <si>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</si>
  <si>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</si>
  <si>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</si>
  <si>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</si>
  <si>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</si>
  <si>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</si>
  <si>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</si>
  <si>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</si>
  <si>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</si>
  <si>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</si>
  <si>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</si>
  <si>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</si>
  <si>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</si>
  <si>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</si>
  <si>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</si>
  <si>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</si>
  <si>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</si>
  <si>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</si>
  <si>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</si>
  <si>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</si>
  <si>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</si>
  <si>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</si>
  <si>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</si>
  <si>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</si>
  <si>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</si>
  <si>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</si>
  <si>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</si>
  <si>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</si>
  <si>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</si>
  <si>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</si>
  <si>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</si>
  <si>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r>
      <t>300</t>
    </r>
    <r>
      <rPr>
        <sz val="11"/>
        <color theme="1"/>
        <rFont val="Calibri"/>
        <family val="2"/>
      </rPr>
      <t>¹</t>
    </r>
  </si>
  <si>
    <t>Jan-Jun 2019</t>
  </si>
  <si>
    <t>Jan-Jun 2020</t>
  </si>
  <si>
    <r>
      <t>300</t>
    </r>
    <r>
      <rPr>
        <b/>
        <sz val="11"/>
        <color theme="1"/>
        <rFont val="Calibri"/>
        <family val="2"/>
      </rPr>
      <t>¹</t>
    </r>
  </si>
  <si>
    <t>Jan-Jun  2019</t>
  </si>
  <si>
    <t>Jan -Jun 2019</t>
  </si>
  <si>
    <t>2,1</t>
  </si>
  <si>
    <t>2,2</t>
  </si>
  <si>
    <t>0,5</t>
  </si>
  <si>
    <t>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</si>
</sst>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indent="2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0" xfId="0"/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7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3" fontId="7" fillId="0" borderId="0" xfId="0" applyNumberFormat="1" applyFont="1" applyBorder="1" applyAlignment="1"/>
    <xf numFmtId="0" fontId="8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1"/>
    </xf>
    <xf numFmtId="3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0" fontId="8" fillId="2" borderId="3" xfId="0" applyFont="1" applyFill="1" applyBorder="1" applyAlignment="1">
      <alignment horizontal="left" vertical="center" indent="2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165" fontId="7" fillId="2" borderId="3" xfId="1" applyNumberFormat="1" applyFont="1" applyFill="1" applyBorder="1" applyAlignment="1"/>
    <xf numFmtId="2" fontId="7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165" fontId="7" fillId="2" borderId="12" xfId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7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0" fontId="0" fillId="0" borderId="0" xfId="0"/>
    <xf numFmtId="3" fontId="7" fillId="2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7" fillId="0" borderId="3" xfId="0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165" fontId="8" fillId="2" borderId="3" xfId="1" applyNumberFormat="1" applyFont="1" applyFill="1" applyBorder="1" applyAlignment="1"/>
    <xf numFmtId="165" fontId="7" fillId="0" borderId="3" xfId="1" applyNumberFormat="1" applyFont="1" applyBorder="1" applyAlignment="1">
      <alignment horizontal="right"/>
    </xf>
    <xf numFmtId="167" fontId="0" fillId="0" borderId="0" xfId="0" applyNumberFormat="1"/>
    <xf numFmtId="37" fontId="12" fillId="0" borderId="3" xfId="0" applyNumberFormat="1" applyFont="1" applyBorder="1"/>
    <xf numFmtId="165" fontId="8" fillId="0" borderId="0" xfId="1" applyNumberFormat="1" applyFont="1"/>
    <xf numFmtId="165" fontId="11" fillId="0" borderId="2" xfId="1" applyNumberFormat="1" applyFont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3" fontId="12" fillId="0" borderId="3" xfId="0" applyNumberFormat="1" applyFont="1" applyBorder="1" applyAlignment="1">
      <alignment horizontal="right"/>
    </xf>
    <xf numFmtId="165" fontId="13" fillId="0" borderId="0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indent="2"/>
    </xf>
    <xf numFmtId="3" fontId="0" fillId="0" borderId="3" xfId="0" applyNumberFormat="1" applyBorder="1"/>
    <xf numFmtId="3" fontId="12" fillId="0" borderId="3" xfId="0" applyNumberFormat="1" applyFont="1" applyBorder="1"/>
    <xf numFmtId="166" fontId="7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5" fontId="8" fillId="0" borderId="3" xfId="1" applyNumberFormat="1" applyFont="1" applyBorder="1" applyAlignment="1">
      <alignment horizontal="right"/>
    </xf>
    <xf numFmtId="165" fontId="0" fillId="0" borderId="3" xfId="1" applyNumberFormat="1" applyFont="1" applyBorder="1"/>
    <xf numFmtId="166" fontId="0" fillId="0" borderId="3" xfId="0" applyNumberFormat="1" applyBorder="1"/>
    <xf numFmtId="164" fontId="0" fillId="0" borderId="3" xfId="0" applyNumberFormat="1" applyBorder="1"/>
    <xf numFmtId="165" fontId="12" fillId="0" borderId="3" xfId="1" applyNumberFormat="1" applyFont="1" applyBorder="1"/>
    <xf numFmtId="0" fontId="12" fillId="0" borderId="3" xfId="0" applyFont="1" applyBorder="1" applyAlignment="1">
      <alignment horizontal="right"/>
    </xf>
    <xf numFmtId="169" fontId="8" fillId="2" borderId="3" xfId="1" applyNumberFormat="1" applyFont="1" applyFill="1" applyBorder="1" applyAlignment="1"/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5" fontId="8" fillId="0" borderId="3" xfId="1" applyNumberFormat="1" applyFont="1" applyBorder="1" applyAlignment="1">
      <alignment horizontal="right" vertical="center"/>
    </xf>
    <xf numFmtId="37" fontId="8" fillId="0" borderId="3" xfId="1" applyNumberFormat="1" applyFont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D27" sqref="D27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53"/>
      <c r="I4" s="53"/>
      <c r="K4" s="54"/>
      <c r="L4" s="54"/>
      <c r="M4" s="54"/>
      <c r="N4" s="54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53"/>
      <c r="I5" s="53"/>
      <c r="K5" s="54"/>
      <c r="L5" s="54"/>
      <c r="M5" s="54"/>
      <c r="N5" s="54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52"/>
      <c r="I6" s="53"/>
      <c r="K6" s="54"/>
      <c r="L6" s="54"/>
      <c r="M6" s="54"/>
      <c r="N6" s="54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52"/>
      <c r="I7" s="53"/>
      <c r="K7" s="54"/>
      <c r="L7" s="54"/>
      <c r="M7" s="54"/>
      <c r="N7" s="54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53"/>
      <c r="I8" s="53"/>
      <c r="K8" s="54"/>
      <c r="L8" s="54"/>
      <c r="M8" s="54"/>
      <c r="N8" s="54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53"/>
      <c r="I9" s="53"/>
      <c r="K9" s="54"/>
      <c r="L9" s="54"/>
      <c r="M9" s="54"/>
      <c r="N9" s="54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53"/>
      <c r="I10" s="53"/>
      <c r="K10" s="54"/>
      <c r="L10" s="54"/>
      <c r="M10" s="54"/>
      <c r="N10" s="54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53"/>
      <c r="I11" s="53"/>
      <c r="J11" s="52"/>
      <c r="K11" s="54"/>
      <c r="L11" s="54"/>
      <c r="M11" s="54"/>
      <c r="N11" s="54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53"/>
      <c r="I12" s="53"/>
      <c r="K12" s="54"/>
      <c r="L12" s="54"/>
      <c r="M12" s="54"/>
      <c r="N12" s="54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53"/>
      <c r="I13" s="53"/>
      <c r="K13" s="54"/>
      <c r="L13" s="54"/>
      <c r="M13" s="54"/>
      <c r="N13" s="54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H14" s="53"/>
      <c r="I14" s="53"/>
      <c r="K14" s="54"/>
      <c r="L14" s="54"/>
      <c r="M14" s="54"/>
      <c r="N14" s="54"/>
    </row>
    <row r="15" spans="1:14" x14ac:dyDescent="0.25">
      <c r="A15" s="12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H15" s="53"/>
      <c r="I15" s="53"/>
      <c r="K15" s="54"/>
      <c r="L15" s="54"/>
      <c r="M15" s="54"/>
      <c r="N15" s="54"/>
    </row>
    <row r="16" spans="1:14" x14ac:dyDescent="0.25">
      <c r="A16" s="5">
        <v>2020</v>
      </c>
      <c r="B16" s="6"/>
      <c r="C16" s="7"/>
      <c r="D16" s="11"/>
      <c r="E16" s="11"/>
      <c r="H16" s="53"/>
      <c r="I16" s="53"/>
      <c r="K16" s="54"/>
      <c r="L16" s="54"/>
      <c r="M16" s="54"/>
      <c r="N16" s="54"/>
    </row>
    <row r="17" spans="1:7" x14ac:dyDescent="0.25">
      <c r="A17" s="9" t="s">
        <v>6</v>
      </c>
      <c r="B17" s="10">
        <v>138803.50691999999</v>
      </c>
      <c r="C17" s="10">
        <v>31232.851589999998</v>
      </c>
      <c r="D17" s="11">
        <v>170036.35850999999</v>
      </c>
      <c r="E17" s="10">
        <v>-107570.65532999998</v>
      </c>
    </row>
    <row r="18" spans="1:7" s="15" customFormat="1" x14ac:dyDescent="0.25">
      <c r="A18" s="9" t="s">
        <v>7</v>
      </c>
      <c r="B18" s="10">
        <v>191265.89788999999</v>
      </c>
      <c r="C18" s="10">
        <v>29939.06192</v>
      </c>
      <c r="D18" s="11">
        <v>221204.95981</v>
      </c>
      <c r="E18" s="10">
        <v>-161326.83596999999</v>
      </c>
    </row>
    <row r="19" spans="1:7" s="15" customFormat="1" x14ac:dyDescent="0.25">
      <c r="A19" s="9" t="s">
        <v>8</v>
      </c>
      <c r="B19" s="10">
        <v>205142.63375000001</v>
      </c>
      <c r="C19" s="10">
        <v>27418.989020000001</v>
      </c>
      <c r="D19" s="11">
        <v>232561.62277000002</v>
      </c>
      <c r="E19" s="10">
        <v>-177723.64473</v>
      </c>
    </row>
    <row r="20" spans="1:7" x14ac:dyDescent="0.25">
      <c r="A20" s="9" t="s">
        <v>9</v>
      </c>
      <c r="B20" s="10">
        <v>151354.16147999998</v>
      </c>
      <c r="C20" s="10">
        <v>25693.27735</v>
      </c>
      <c r="D20" s="11">
        <v>177047.43882999997</v>
      </c>
      <c r="E20" s="10">
        <v>-125660.88412999998</v>
      </c>
    </row>
    <row r="21" spans="1:7" s="55" customFormat="1" x14ac:dyDescent="0.25">
      <c r="A21" s="9" t="s">
        <v>10</v>
      </c>
      <c r="B21" s="10">
        <v>160331.54193000001</v>
      </c>
      <c r="C21" s="10">
        <v>18792.024559999998</v>
      </c>
      <c r="D21" s="11">
        <v>179123.56649</v>
      </c>
      <c r="E21" s="10">
        <v>-141539.51737000002</v>
      </c>
    </row>
    <row r="22" spans="1:7" s="55" customFormat="1" x14ac:dyDescent="0.25">
      <c r="A22" s="9" t="s">
        <v>11</v>
      </c>
      <c r="B22" s="10">
        <v>191193.47381999998</v>
      </c>
      <c r="C22" s="10">
        <v>34782.677219999998</v>
      </c>
      <c r="D22" s="11">
        <v>225976.15103999997</v>
      </c>
      <c r="E22" s="10">
        <v>-156410.7966</v>
      </c>
    </row>
    <row r="23" spans="1:7" s="55" customFormat="1" x14ac:dyDescent="0.25">
      <c r="A23" s="74"/>
      <c r="B23" s="57"/>
      <c r="C23" s="57"/>
      <c r="D23" s="52"/>
    </row>
    <row r="24" spans="1:7" x14ac:dyDescent="0.25">
      <c r="A24" s="13" t="s">
        <v>18</v>
      </c>
      <c r="B24" s="49"/>
      <c r="C24" s="49"/>
      <c r="D24" s="73"/>
      <c r="G24" s="49"/>
    </row>
    <row r="25" spans="1:7" x14ac:dyDescent="0.25">
      <c r="C25" s="57"/>
      <c r="D25" s="52"/>
      <c r="G25" s="49"/>
    </row>
    <row r="29" spans="1:7" x14ac:dyDescent="0.25">
      <c r="E29" s="28"/>
    </row>
    <row r="33" spans="1:4" x14ac:dyDescent="0.25">
      <c r="A33" s="53"/>
      <c r="B33" s="53"/>
      <c r="C33" s="53"/>
      <c r="D33" s="53"/>
    </row>
    <row r="34" spans="1:4" x14ac:dyDescent="0.25">
      <c r="A34" s="53"/>
      <c r="B34" s="53"/>
      <c r="C34" s="53"/>
      <c r="D34" s="53"/>
    </row>
    <row r="35" spans="1:4" x14ac:dyDescent="0.25">
      <c r="A35" s="53"/>
      <c r="B35" s="53"/>
      <c r="C35" s="53"/>
      <c r="D35" s="53"/>
    </row>
    <row r="36" spans="1:4" x14ac:dyDescent="0.25">
      <c r="A36" s="53"/>
      <c r="B36" s="53"/>
      <c r="C36" s="53"/>
      <c r="D36" s="53"/>
    </row>
    <row r="37" spans="1:4" x14ac:dyDescent="0.25">
      <c r="A37" s="53"/>
      <c r="B37" s="53"/>
      <c r="C37" s="53"/>
      <c r="D37" s="53"/>
    </row>
    <row r="38" spans="1:4" x14ac:dyDescent="0.25">
      <c r="A38" s="53"/>
      <c r="B38" s="53"/>
      <c r="C38" s="53"/>
      <c r="D38" s="53"/>
    </row>
    <row r="39" spans="1:4" x14ac:dyDescent="0.25">
      <c r="A39" s="53"/>
      <c r="B39" s="53"/>
      <c r="C39" s="53"/>
      <c r="D39" s="5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L15" sqref="L15"/>
    </sheetView>
  </sheetViews>
  <sheetFormatPr defaultRowHeight="15" x14ac:dyDescent="0.25"/>
  <cols>
    <col min="1" max="1" width="18.140625" customWidth="1"/>
    <col min="2" max="11" width="17.28515625" customWidth="1"/>
  </cols>
  <sheetData>
    <row r="1" spans="1:14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4" x14ac:dyDescent="0.25">
      <c r="A2" s="19" t="s">
        <v>20</v>
      </c>
      <c r="B2" s="86" t="s">
        <v>2</v>
      </c>
      <c r="C2" s="87"/>
      <c r="D2" s="87"/>
      <c r="E2" s="88"/>
      <c r="F2" s="86" t="s">
        <v>3</v>
      </c>
      <c r="G2" s="87"/>
      <c r="H2" s="87"/>
      <c r="I2" s="88"/>
      <c r="J2" s="89" t="s">
        <v>5</v>
      </c>
      <c r="K2" s="90"/>
    </row>
    <row r="3" spans="1:14" x14ac:dyDescent="0.25">
      <c r="A3" s="20" t="s">
        <v>21</v>
      </c>
      <c r="B3" s="91" t="s">
        <v>184</v>
      </c>
      <c r="C3" s="92"/>
      <c r="D3" s="91" t="s">
        <v>185</v>
      </c>
      <c r="E3" s="92"/>
      <c r="F3" s="91" t="s">
        <v>184</v>
      </c>
      <c r="G3" s="92"/>
      <c r="H3" s="91" t="s">
        <v>185</v>
      </c>
      <c r="I3" s="92"/>
      <c r="J3" s="21" t="s">
        <v>184</v>
      </c>
      <c r="K3" s="21" t="s">
        <v>185</v>
      </c>
    </row>
    <row r="4" spans="1:1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4" x14ac:dyDescent="0.25">
      <c r="A5" s="26" t="s">
        <v>24</v>
      </c>
      <c r="B5" s="62">
        <v>100</v>
      </c>
      <c r="C5" s="76">
        <v>1239958.28198</v>
      </c>
      <c r="D5" s="62">
        <v>100</v>
      </c>
      <c r="E5" s="76">
        <v>1038091.2157899999</v>
      </c>
      <c r="F5" s="62">
        <v>100</v>
      </c>
      <c r="G5" s="72">
        <v>192041.61696000001</v>
      </c>
      <c r="H5" s="62">
        <v>100</v>
      </c>
      <c r="I5" s="72">
        <v>167858.88165999998</v>
      </c>
      <c r="J5" s="72">
        <f>+aaa-polje</f>
        <v>-1047916.66502</v>
      </c>
      <c r="K5" s="72">
        <f>+oougug-uyfur</f>
        <v>-870232.33412999997</v>
      </c>
    </row>
    <row r="6" spans="1:14" x14ac:dyDescent="0.25">
      <c r="A6" s="26" t="s">
        <v>25</v>
      </c>
      <c r="B6" s="79">
        <f t="shared" ref="B6:B19" si="0">+C6/polje*100</f>
        <v>84.248365453221723</v>
      </c>
      <c r="C6" s="75">
        <v>1044644.58487</v>
      </c>
      <c r="D6" s="80">
        <f t="shared" ref="D6:D19" si="1">+E6/uyfur*100</f>
        <v>82.786451012976457</v>
      </c>
      <c r="E6" s="75">
        <v>859398.87583000003</v>
      </c>
      <c r="F6" s="81">
        <f t="shared" ref="F6:F19" si="2">+G6/aaa*100</f>
        <v>95.12391759753281</v>
      </c>
      <c r="G6" s="75">
        <v>182677.50946999999</v>
      </c>
      <c r="H6" s="82">
        <f t="shared" ref="H6:H19" si="3">+I6/oougug*100</f>
        <v>89.925285363062272</v>
      </c>
      <c r="I6" s="75">
        <v>150947.57834000001</v>
      </c>
      <c r="J6" s="60">
        <f>+G6-C6</f>
        <v>-861967.07539999997</v>
      </c>
      <c r="K6" s="60">
        <f>+I6-E6</f>
        <v>-708451.29749000003</v>
      </c>
      <c r="M6" s="57"/>
      <c r="N6" s="57"/>
    </row>
    <row r="7" spans="1:14" x14ac:dyDescent="0.25">
      <c r="A7" s="26" t="s">
        <v>26</v>
      </c>
      <c r="B7" s="79">
        <f t="shared" si="0"/>
        <v>48.025406931360386</v>
      </c>
      <c r="C7" s="60">
        <v>595495.0107000001</v>
      </c>
      <c r="D7" s="80">
        <f t="shared" si="1"/>
        <v>46.23438130287505</v>
      </c>
      <c r="E7" s="60">
        <v>479955.05098</v>
      </c>
      <c r="F7" s="81">
        <f t="shared" si="2"/>
        <v>42.872754454649844</v>
      </c>
      <c r="G7" s="60">
        <v>82333.530889999995</v>
      </c>
      <c r="H7" s="82">
        <f t="shared" si="3"/>
        <v>46.094466438017378</v>
      </c>
      <c r="I7" s="60">
        <v>77373.655870000002</v>
      </c>
      <c r="J7" s="60">
        <f t="shared" ref="J7:J19" si="4">+G7-C7</f>
        <v>-513161.47981000011</v>
      </c>
      <c r="K7" s="60">
        <f t="shared" ref="K7:K19" si="5">+I7-E7</f>
        <v>-402581.39510999998</v>
      </c>
      <c r="M7" s="57"/>
      <c r="N7" s="57"/>
    </row>
    <row r="8" spans="1:14" x14ac:dyDescent="0.25">
      <c r="A8" s="26" t="s">
        <v>27</v>
      </c>
      <c r="B8" s="79">
        <f t="shared" si="0"/>
        <v>28.400083075188494</v>
      </c>
      <c r="C8" s="60">
        <v>352149.18218</v>
      </c>
      <c r="D8" s="80">
        <f t="shared" si="1"/>
        <v>28.618588102001535</v>
      </c>
      <c r="E8" s="60">
        <v>297087.04917000001</v>
      </c>
      <c r="F8" s="81">
        <f t="shared" si="2"/>
        <v>42.239853633858928</v>
      </c>
      <c r="G8" s="60">
        <v>81118.09792</v>
      </c>
      <c r="H8" s="82">
        <f t="shared" si="3"/>
        <v>38.66882926187607</v>
      </c>
      <c r="I8" s="60">
        <v>64909.064350000001</v>
      </c>
      <c r="J8" s="60">
        <f t="shared" si="4"/>
        <v>-271031.08426000003</v>
      </c>
      <c r="K8" s="60">
        <f t="shared" si="5"/>
        <v>-232177.98482000001</v>
      </c>
      <c r="M8" s="57"/>
      <c r="N8" s="57"/>
    </row>
    <row r="9" spans="1:14" x14ac:dyDescent="0.25">
      <c r="A9" s="26" t="s">
        <v>28</v>
      </c>
      <c r="B9" s="79">
        <f t="shared" si="0"/>
        <v>0.31273304403498847</v>
      </c>
      <c r="C9" s="75">
        <v>3877.7592799999998</v>
      </c>
      <c r="D9" s="80">
        <f t="shared" si="1"/>
        <v>0.38504707960158674</v>
      </c>
      <c r="E9" s="60">
        <v>3997.1399100000003</v>
      </c>
      <c r="F9" s="81">
        <f t="shared" si="2"/>
        <v>5.3241480476232698E-3</v>
      </c>
      <c r="G9" s="60">
        <v>10.22458</v>
      </c>
      <c r="H9" s="82">
        <f t="shared" si="3"/>
        <v>0.9855423637045575</v>
      </c>
      <c r="I9" s="60">
        <v>1654.3203899999999</v>
      </c>
      <c r="J9" s="60">
        <f t="shared" si="4"/>
        <v>-3867.5346999999997</v>
      </c>
      <c r="K9" s="60">
        <f t="shared" si="5"/>
        <v>-2342.8195200000005</v>
      </c>
      <c r="M9" s="57"/>
      <c r="N9" s="57"/>
    </row>
    <row r="10" spans="1:14" x14ac:dyDescent="0.25">
      <c r="A10" s="26" t="s">
        <v>29</v>
      </c>
      <c r="B10" s="79">
        <f t="shared" si="0"/>
        <v>13.199697639717844</v>
      </c>
      <c r="C10" s="60">
        <v>163670.74408</v>
      </c>
      <c r="D10" s="80">
        <f t="shared" si="1"/>
        <v>14.552494162570802</v>
      </c>
      <c r="E10" s="60">
        <v>151068.16358000002</v>
      </c>
      <c r="F10" s="81">
        <f t="shared" si="2"/>
        <v>4.3227413367015624</v>
      </c>
      <c r="G10" s="60">
        <v>8301.4623599999995</v>
      </c>
      <c r="H10" s="82">
        <f t="shared" si="3"/>
        <v>8.5300367239441801</v>
      </c>
      <c r="I10" s="60">
        <v>14318.42425</v>
      </c>
      <c r="J10" s="60">
        <f t="shared" si="4"/>
        <v>-155369.28172</v>
      </c>
      <c r="K10" s="60">
        <f t="shared" si="5"/>
        <v>-136749.73933000001</v>
      </c>
      <c r="M10" s="57"/>
      <c r="N10" s="57"/>
    </row>
    <row r="11" spans="1:14" x14ac:dyDescent="0.25">
      <c r="A11" s="26" t="s">
        <v>30</v>
      </c>
      <c r="B11" s="110" t="s">
        <v>189</v>
      </c>
      <c r="C11" s="111">
        <v>26328</v>
      </c>
      <c r="D11" s="110" t="s">
        <v>190</v>
      </c>
      <c r="E11" s="111">
        <v>23160</v>
      </c>
      <c r="F11" s="110" t="s">
        <v>191</v>
      </c>
      <c r="G11" s="111">
        <v>988</v>
      </c>
      <c r="H11" s="110" t="s">
        <v>192</v>
      </c>
      <c r="I11" s="111">
        <v>923</v>
      </c>
      <c r="J11" s="112">
        <v>-25340</v>
      </c>
      <c r="K11" s="112">
        <v>-22237</v>
      </c>
      <c r="M11" s="57"/>
      <c r="N11" s="57"/>
    </row>
    <row r="12" spans="1:14" x14ac:dyDescent="0.25">
      <c r="A12" s="26" t="s">
        <v>31</v>
      </c>
      <c r="B12" s="79">
        <f t="shared" si="0"/>
        <v>0.11592994787732593</v>
      </c>
      <c r="C12" s="60">
        <v>1437.48299</v>
      </c>
      <c r="D12" s="80">
        <f t="shared" si="1"/>
        <v>4.4995923565785328E-2</v>
      </c>
      <c r="E12" s="60">
        <v>467.09872999999999</v>
      </c>
      <c r="F12" s="81">
        <f t="shared" si="2"/>
        <v>3.3791821287110245E-2</v>
      </c>
      <c r="G12" s="60">
        <v>64.894360000000006</v>
      </c>
      <c r="H12" s="82">
        <f t="shared" si="3"/>
        <v>9.1172536410665857E-3</v>
      </c>
      <c r="I12" s="60">
        <v>15.304120000000001</v>
      </c>
      <c r="J12" s="60">
        <f t="shared" si="4"/>
        <v>-1372.58863</v>
      </c>
      <c r="K12" s="60">
        <f t="shared" si="5"/>
        <v>-451.79460999999998</v>
      </c>
      <c r="M12" s="57"/>
      <c r="N12" s="57"/>
    </row>
    <row r="13" spans="1:14" x14ac:dyDescent="0.25">
      <c r="A13" s="26" t="s">
        <v>32</v>
      </c>
      <c r="B13" s="79">
        <f t="shared" si="0"/>
        <v>1.0841337257358492</v>
      </c>
      <c r="C13" s="60">
        <v>13442.805920000001</v>
      </c>
      <c r="D13" s="80">
        <f t="shared" si="1"/>
        <v>0.97582164032579843</v>
      </c>
      <c r="E13" s="60">
        <v>10129.918730000001</v>
      </c>
      <c r="F13" s="81">
        <f t="shared" si="2"/>
        <v>0.46016552765438656</v>
      </c>
      <c r="G13" s="60">
        <v>883.70931999999993</v>
      </c>
      <c r="H13" s="82">
        <f t="shared" si="3"/>
        <v>0.48330967177730455</v>
      </c>
      <c r="I13" s="60">
        <v>811.27820999999994</v>
      </c>
      <c r="J13" s="60">
        <f t="shared" si="4"/>
        <v>-12559.096600000001</v>
      </c>
      <c r="K13" s="60">
        <f t="shared" si="5"/>
        <v>-9318.6405200000008</v>
      </c>
      <c r="M13" s="57"/>
      <c r="N13" s="57"/>
    </row>
    <row r="14" spans="1:14" x14ac:dyDescent="0.25">
      <c r="A14" s="26" t="s">
        <v>33</v>
      </c>
      <c r="B14" s="79">
        <f t="shared" si="0"/>
        <v>8.6240396240786446</v>
      </c>
      <c r="C14" s="60">
        <v>106934.49356</v>
      </c>
      <c r="D14" s="80">
        <f t="shared" si="1"/>
        <v>9.9250336967346584</v>
      </c>
      <c r="E14" s="60">
        <v>103030.90297</v>
      </c>
      <c r="F14" s="81">
        <f t="shared" si="2"/>
        <v>3.7782322107354958</v>
      </c>
      <c r="G14" s="60">
        <v>7255.7782300000008</v>
      </c>
      <c r="H14" s="82">
        <f t="shared" si="3"/>
        <v>7.629988406536607</v>
      </c>
      <c r="I14" s="60">
        <v>12807.613210000001</v>
      </c>
      <c r="J14" s="60">
        <f t="shared" si="4"/>
        <v>-99678.715330000006</v>
      </c>
      <c r="K14" s="60">
        <f t="shared" si="5"/>
        <v>-90223.28976</v>
      </c>
      <c r="M14" s="57"/>
      <c r="N14" s="57"/>
    </row>
    <row r="15" spans="1:14" x14ac:dyDescent="0.25">
      <c r="A15" s="26" t="s">
        <v>34</v>
      </c>
      <c r="B15" s="79">
        <f t="shared" si="0"/>
        <v>0.28910659593125099</v>
      </c>
      <c r="C15" s="60">
        <v>3584.8011800000004</v>
      </c>
      <c r="D15" s="80">
        <f t="shared" si="1"/>
        <v>0.28819442207911028</v>
      </c>
      <c r="E15" s="60">
        <v>2991.7209800000001</v>
      </c>
      <c r="F15" s="81">
        <f t="shared" si="2"/>
        <v>0.54865841929432579</v>
      </c>
      <c r="G15" s="60">
        <v>1053.6524999999999</v>
      </c>
      <c r="H15" s="82">
        <f t="shared" si="3"/>
        <v>0.35494734273687173</v>
      </c>
      <c r="I15" s="60">
        <v>595.81064000000003</v>
      </c>
      <c r="J15" s="60">
        <f t="shared" si="4"/>
        <v>-2531.1486800000002</v>
      </c>
      <c r="K15" s="60">
        <f t="shared" si="5"/>
        <v>-2395.9103399999999</v>
      </c>
      <c r="M15" s="57"/>
      <c r="N15" s="57"/>
    </row>
    <row r="16" spans="1:14" x14ac:dyDescent="0.25">
      <c r="A16" s="26" t="s">
        <v>35</v>
      </c>
      <c r="B16" s="79">
        <f t="shared" si="0"/>
        <v>1.7054172900263016</v>
      </c>
      <c r="C16" s="60">
        <v>21146.462930000002</v>
      </c>
      <c r="D16" s="80">
        <f t="shared" si="1"/>
        <v>1.6748241653089115</v>
      </c>
      <c r="E16" s="60">
        <v>17386.202539999998</v>
      </c>
      <c r="F16" s="81">
        <f t="shared" si="2"/>
        <v>2.105272192559235</v>
      </c>
      <c r="G16" s="60">
        <v>4042.9987599999999</v>
      </c>
      <c r="H16" s="82">
        <f t="shared" si="3"/>
        <v>1.9191432935464732</v>
      </c>
      <c r="I16" s="60">
        <v>3221.4524700000002</v>
      </c>
      <c r="J16" s="60">
        <f t="shared" si="4"/>
        <v>-17103.464170000003</v>
      </c>
      <c r="K16" s="60">
        <f t="shared" si="5"/>
        <v>-14164.750069999998</v>
      </c>
      <c r="M16" s="57"/>
      <c r="N16" s="57"/>
    </row>
    <row r="17" spans="1:14" x14ac:dyDescent="0.25">
      <c r="A17" s="26" t="s">
        <v>36</v>
      </c>
      <c r="B17" s="79">
        <f t="shared" si="0"/>
        <v>0.95169718784057777</v>
      </c>
      <c r="C17" s="60">
        <v>11800.6481</v>
      </c>
      <c r="D17" s="80">
        <f t="shared" si="1"/>
        <v>0.81948212166751566</v>
      </c>
      <c r="E17" s="60">
        <v>8506.97192</v>
      </c>
      <c r="F17" s="81">
        <f t="shared" si="2"/>
        <v>8.6767921785779981E-2</v>
      </c>
      <c r="G17" s="60">
        <v>166.63051999999999</v>
      </c>
      <c r="H17" s="82">
        <f t="shared" si="3"/>
        <v>0.11826082602056577</v>
      </c>
      <c r="I17" s="60">
        <v>198.51129999999998</v>
      </c>
      <c r="J17" s="60">
        <f t="shared" si="4"/>
        <v>-11634.01758</v>
      </c>
      <c r="K17" s="60">
        <f t="shared" si="5"/>
        <v>-8308.4606199999998</v>
      </c>
      <c r="M17" s="57"/>
      <c r="N17" s="57"/>
    </row>
    <row r="18" spans="1:14" x14ac:dyDescent="0.25">
      <c r="A18" s="26" t="s">
        <v>37</v>
      </c>
      <c r="B18" s="79">
        <f t="shared" si="0"/>
        <v>5.2489334637993723</v>
      </c>
      <c r="C18" s="60">
        <v>65084.585200000001</v>
      </c>
      <c r="D18" s="80">
        <f t="shared" si="1"/>
        <v>5.5542698438230476</v>
      </c>
      <c r="E18" s="60">
        <v>57658.387350000005</v>
      </c>
      <c r="F18" s="81">
        <f t="shared" si="2"/>
        <v>5.2847069508448694</v>
      </c>
      <c r="G18" s="60">
        <v>10148.83668</v>
      </c>
      <c r="H18" s="82">
        <f t="shared" si="3"/>
        <v>1.9835910004120063</v>
      </c>
      <c r="I18" s="60">
        <v>3329.6336699999997</v>
      </c>
      <c r="J18" s="60">
        <f t="shared" si="4"/>
        <v>-54935.748520000001</v>
      </c>
      <c r="K18" s="60">
        <f t="shared" si="5"/>
        <v>-54328.753680000002</v>
      </c>
      <c r="M18" s="57"/>
      <c r="N18" s="57"/>
    </row>
    <row r="19" spans="1:14" x14ac:dyDescent="0.25">
      <c r="A19" s="26" t="s">
        <v>38</v>
      </c>
      <c r="B19" s="79">
        <f t="shared" si="0"/>
        <v>0.38015034525782787</v>
      </c>
      <c r="C19" s="60">
        <v>4713.7056900000007</v>
      </c>
      <c r="D19" s="80">
        <f t="shared" si="1"/>
        <v>0.43995843433896403</v>
      </c>
      <c r="E19" s="60">
        <v>4567.16986</v>
      </c>
      <c r="F19" s="81">
        <f t="shared" si="2"/>
        <v>8.6046921816128399E-3</v>
      </c>
      <c r="G19" s="60">
        <v>16.52459</v>
      </c>
      <c r="H19" s="82">
        <f t="shared" si="3"/>
        <v>6.2532050113743142E-3</v>
      </c>
      <c r="I19" s="60">
        <v>10.496559999999999</v>
      </c>
      <c r="J19" s="60">
        <f t="shared" si="4"/>
        <v>-4697.1811000000007</v>
      </c>
      <c r="K19" s="60">
        <f t="shared" si="5"/>
        <v>-4556.6733000000004</v>
      </c>
      <c r="M19" s="57"/>
      <c r="N19" s="57"/>
    </row>
    <row r="20" spans="1:14" x14ac:dyDescent="0.25">
      <c r="A20" s="27"/>
      <c r="B20" s="28"/>
      <c r="C20" s="15"/>
      <c r="D20" s="28"/>
      <c r="E20" s="15"/>
      <c r="F20" s="28"/>
      <c r="G20" s="15"/>
      <c r="H20" s="29"/>
      <c r="I20" s="15"/>
      <c r="J20" s="15"/>
      <c r="K20" s="15"/>
    </row>
    <row r="21" spans="1:14" x14ac:dyDescent="0.25">
      <c r="A21" s="13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4" x14ac:dyDescent="0.25">
      <c r="B22" s="28"/>
      <c r="C22" s="57"/>
      <c r="D22" s="57"/>
      <c r="E22" s="57"/>
      <c r="F22" s="57"/>
      <c r="G22" s="57"/>
      <c r="H22" s="57"/>
      <c r="I22" s="57"/>
      <c r="J22" s="57"/>
      <c r="K22" s="57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B5" sqref="B5:G42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10" max="10" width="9.85546875" bestFit="1" customWidth="1"/>
    <col min="11" max="11" width="14.7109375" customWidth="1"/>
    <col min="13" max="13" width="11.5703125" bestFit="1" customWidth="1"/>
  </cols>
  <sheetData>
    <row r="1" spans="1:17" x14ac:dyDescent="0.25">
      <c r="A1" s="94" t="s">
        <v>39</v>
      </c>
      <c r="B1" s="94"/>
      <c r="C1" s="94"/>
      <c r="D1" s="94"/>
      <c r="E1" s="94"/>
      <c r="F1" s="94"/>
      <c r="G1" s="94"/>
    </row>
    <row r="2" spans="1:17" x14ac:dyDescent="0.25">
      <c r="A2" s="95" t="s">
        <v>40</v>
      </c>
      <c r="B2" s="98" t="s">
        <v>2</v>
      </c>
      <c r="C2" s="98"/>
      <c r="D2" s="98" t="s">
        <v>3</v>
      </c>
      <c r="E2" s="98"/>
      <c r="F2" s="98" t="s">
        <v>5</v>
      </c>
      <c r="G2" s="98"/>
      <c r="K2" s="53"/>
      <c r="L2" s="55"/>
      <c r="M2" s="55"/>
      <c r="N2" s="55"/>
      <c r="O2" s="55"/>
    </row>
    <row r="3" spans="1:17" x14ac:dyDescent="0.25">
      <c r="A3" s="96"/>
      <c r="B3" s="93" t="s">
        <v>184</v>
      </c>
      <c r="C3" s="93" t="s">
        <v>185</v>
      </c>
      <c r="D3" s="93" t="s">
        <v>184</v>
      </c>
      <c r="E3" s="93" t="s">
        <v>185</v>
      </c>
      <c r="F3" s="93" t="s">
        <v>184</v>
      </c>
      <c r="G3" s="93" t="s">
        <v>185</v>
      </c>
      <c r="K3" s="53"/>
      <c r="L3" s="53"/>
      <c r="M3" s="53"/>
      <c r="N3" s="53"/>
      <c r="O3" s="53"/>
    </row>
    <row r="4" spans="1:17" x14ac:dyDescent="0.25">
      <c r="A4" s="97"/>
      <c r="B4" s="93"/>
      <c r="C4" s="93"/>
      <c r="D4" s="93"/>
      <c r="E4" s="93"/>
      <c r="F4" s="93"/>
      <c r="G4" s="93"/>
      <c r="K4" s="53"/>
      <c r="L4" s="53"/>
      <c r="M4" s="53"/>
      <c r="N4" s="53"/>
      <c r="O4" s="53"/>
    </row>
    <row r="5" spans="1:17" x14ac:dyDescent="0.25">
      <c r="A5" s="46" t="s">
        <v>24</v>
      </c>
      <c r="B5" s="64">
        <v>1239958.28198</v>
      </c>
      <c r="C5" s="64">
        <v>1038091.2157899999</v>
      </c>
      <c r="D5" s="64">
        <v>192041.61696000001</v>
      </c>
      <c r="E5" s="64">
        <v>167858.88165999998</v>
      </c>
      <c r="F5" s="58">
        <f>+D5-B5</f>
        <v>-1047916.66502</v>
      </c>
      <c r="G5" s="58">
        <f>+E5-C5</f>
        <v>-870232.33412999997</v>
      </c>
      <c r="I5" s="29"/>
      <c r="J5" s="57"/>
      <c r="K5" s="57"/>
    </row>
    <row r="6" spans="1:17" x14ac:dyDescent="0.25">
      <c r="A6" s="46" t="s">
        <v>41</v>
      </c>
      <c r="B6" s="64">
        <v>595495.0107000001</v>
      </c>
      <c r="C6" s="64">
        <v>479955.05098</v>
      </c>
      <c r="D6" s="64">
        <v>82333.530889999995</v>
      </c>
      <c r="E6" s="64">
        <v>77373.655870000002</v>
      </c>
      <c r="F6" s="58">
        <f>+D6-B6</f>
        <v>-513161.47981000011</v>
      </c>
      <c r="G6" s="58">
        <f>+E6-C6</f>
        <v>-402581.39510999998</v>
      </c>
      <c r="I6" s="29"/>
      <c r="J6" s="57"/>
      <c r="K6" s="57"/>
      <c r="L6" s="57"/>
      <c r="M6" s="57"/>
      <c r="N6" s="57"/>
      <c r="O6" s="57"/>
      <c r="P6" s="29"/>
      <c r="Q6" s="29"/>
    </row>
    <row r="7" spans="1:17" x14ac:dyDescent="0.25">
      <c r="A7" s="47" t="s">
        <v>42</v>
      </c>
      <c r="B7" s="60">
        <v>22262.750989999997</v>
      </c>
      <c r="C7" s="60">
        <v>25609.772829999998</v>
      </c>
      <c r="D7" s="60">
        <v>1173.0029999999999</v>
      </c>
      <c r="E7" s="60">
        <v>8984.45651</v>
      </c>
      <c r="F7" s="60">
        <f t="shared" ref="F7:F42" si="0">+D7-B7</f>
        <v>-21089.747989999996</v>
      </c>
      <c r="G7" s="60">
        <f t="shared" ref="G7:G42" si="1">+E7-C7</f>
        <v>-16625.316319999998</v>
      </c>
      <c r="I7" s="29"/>
      <c r="J7" s="57"/>
      <c r="K7" s="57"/>
    </row>
    <row r="8" spans="1:17" x14ac:dyDescent="0.25">
      <c r="A8" s="47" t="s">
        <v>43</v>
      </c>
      <c r="B8" s="60">
        <v>9484.7323300000007</v>
      </c>
      <c r="C8" s="60">
        <v>9578.8619199999994</v>
      </c>
      <c r="D8" s="60">
        <v>201.76089000000002</v>
      </c>
      <c r="E8" s="60">
        <v>277.221</v>
      </c>
      <c r="F8" s="60">
        <f t="shared" si="0"/>
        <v>-9282.9714400000012</v>
      </c>
      <c r="G8" s="60">
        <f t="shared" si="1"/>
        <v>-9301.6409199999998</v>
      </c>
      <c r="I8" s="29"/>
      <c r="J8" s="57"/>
      <c r="K8" s="57"/>
      <c r="L8" s="57"/>
      <c r="M8" s="57"/>
      <c r="N8" s="57"/>
      <c r="O8" s="57"/>
    </row>
    <row r="9" spans="1:17" x14ac:dyDescent="0.25">
      <c r="A9" s="47" t="s">
        <v>44</v>
      </c>
      <c r="B9" s="75">
        <v>6872.7299000000003</v>
      </c>
      <c r="C9" s="75">
        <v>6130.1484299999993</v>
      </c>
      <c r="D9" s="75">
        <v>1069.33079</v>
      </c>
      <c r="E9" s="75">
        <v>277.43558000000002</v>
      </c>
      <c r="F9" s="60">
        <f t="shared" si="0"/>
        <v>-5803.3991100000003</v>
      </c>
      <c r="G9" s="60">
        <f t="shared" si="1"/>
        <v>-5852.712849999999</v>
      </c>
      <c r="I9" s="29"/>
      <c r="J9" s="57"/>
      <c r="K9" s="57"/>
      <c r="L9" s="57"/>
      <c r="M9" s="57"/>
      <c r="N9" s="57"/>
      <c r="O9" s="57"/>
    </row>
    <row r="10" spans="1:17" x14ac:dyDescent="0.25">
      <c r="A10" s="47" t="s">
        <v>45</v>
      </c>
      <c r="B10" s="75">
        <v>19074.582899999998</v>
      </c>
      <c r="C10" s="75">
        <v>13444.76943</v>
      </c>
      <c r="D10" s="75">
        <v>12322.973830000001</v>
      </c>
      <c r="E10" s="75">
        <v>7833.8645900000001</v>
      </c>
      <c r="F10" s="60">
        <f t="shared" si="0"/>
        <v>-6751.6090699999968</v>
      </c>
      <c r="G10" s="60">
        <f t="shared" si="1"/>
        <v>-5610.9048400000001</v>
      </c>
      <c r="I10" s="29"/>
      <c r="J10" s="57"/>
      <c r="K10" s="57"/>
    </row>
    <row r="11" spans="1:17" x14ac:dyDescent="0.25">
      <c r="A11" s="47" t="s">
        <v>46</v>
      </c>
      <c r="B11" s="60">
        <v>5898.8092699999997</v>
      </c>
      <c r="C11" s="60">
        <v>3984.7233099999999</v>
      </c>
      <c r="D11" s="60">
        <v>747.98050999999998</v>
      </c>
      <c r="E11" s="60">
        <v>440.49233000000004</v>
      </c>
      <c r="F11" s="60">
        <f t="shared" si="0"/>
        <v>-5150.8287599999994</v>
      </c>
      <c r="G11" s="60">
        <f t="shared" si="1"/>
        <v>-3544.2309799999998</v>
      </c>
      <c r="I11" s="29"/>
      <c r="J11" s="57"/>
      <c r="K11" s="57"/>
    </row>
    <row r="12" spans="1:17" x14ac:dyDescent="0.25">
      <c r="A12" s="47" t="s">
        <v>47</v>
      </c>
      <c r="B12" s="60">
        <v>449.46668</v>
      </c>
      <c r="C12" s="60">
        <v>208.75292999999999</v>
      </c>
      <c r="D12" s="60">
        <v>5.5E-2</v>
      </c>
      <c r="E12" s="60">
        <v>6.8547700000000003</v>
      </c>
      <c r="F12" s="60">
        <f t="shared" si="0"/>
        <v>-449.41167999999999</v>
      </c>
      <c r="G12" s="60">
        <f t="shared" si="1"/>
        <v>-201.89815999999999</v>
      </c>
      <c r="I12" s="29"/>
      <c r="J12" s="57"/>
      <c r="K12" s="57"/>
    </row>
    <row r="13" spans="1:17" x14ac:dyDescent="0.25">
      <c r="A13" s="47" t="s">
        <v>48</v>
      </c>
      <c r="B13" s="60">
        <v>2576.1901699999999</v>
      </c>
      <c r="C13" s="60">
        <v>1355.6649</v>
      </c>
      <c r="D13" s="60">
        <v>293.3501</v>
      </c>
      <c r="E13" s="60">
        <v>6.42</v>
      </c>
      <c r="F13" s="60">
        <f t="shared" si="0"/>
        <v>-2282.8400699999997</v>
      </c>
      <c r="G13" s="60">
        <f t="shared" si="1"/>
        <v>-1349.2448999999999</v>
      </c>
      <c r="I13" s="29"/>
      <c r="J13" s="57"/>
      <c r="K13" s="57"/>
    </row>
    <row r="14" spans="1:17" x14ac:dyDescent="0.25">
      <c r="A14" s="47" t="s">
        <v>49</v>
      </c>
      <c r="B14" s="60">
        <v>31118.71387</v>
      </c>
      <c r="C14" s="60">
        <v>24068.074550000001</v>
      </c>
      <c r="D14" s="60">
        <v>1353.0889099999999</v>
      </c>
      <c r="E14" s="60">
        <v>86.736220000000003</v>
      </c>
      <c r="F14" s="60">
        <f t="shared" si="0"/>
        <v>-29765.624960000001</v>
      </c>
      <c r="G14" s="60">
        <f t="shared" si="1"/>
        <v>-23981.338330000002</v>
      </c>
      <c r="I14" s="29"/>
      <c r="J14" s="57"/>
      <c r="K14" s="57"/>
    </row>
    <row r="15" spans="1:17" x14ac:dyDescent="0.25">
      <c r="A15" s="47" t="s">
        <v>50</v>
      </c>
      <c r="B15" s="75">
        <v>68085.678899999999</v>
      </c>
      <c r="C15" s="75">
        <v>50185.562909999993</v>
      </c>
      <c r="D15" s="75">
        <v>1102.0219299999999</v>
      </c>
      <c r="E15" s="75">
        <v>2025.7205900000001</v>
      </c>
      <c r="F15" s="60">
        <f t="shared" si="0"/>
        <v>-66983.656969999996</v>
      </c>
      <c r="G15" s="60">
        <f t="shared" si="1"/>
        <v>-48159.842319999996</v>
      </c>
      <c r="I15" s="29"/>
      <c r="J15" s="57"/>
      <c r="K15" s="57"/>
      <c r="L15" s="57"/>
      <c r="M15" s="57"/>
      <c r="N15" s="57"/>
      <c r="O15" s="57"/>
    </row>
    <row r="16" spans="1:17" x14ac:dyDescent="0.25">
      <c r="A16" s="47" t="s">
        <v>51</v>
      </c>
      <c r="B16" s="75">
        <v>20145.23547</v>
      </c>
      <c r="C16" s="75">
        <v>22339.944149999999</v>
      </c>
      <c r="D16" s="75">
        <v>696.93535999999995</v>
      </c>
      <c r="E16" s="75">
        <v>773.81776000000002</v>
      </c>
      <c r="F16" s="60">
        <f t="shared" si="0"/>
        <v>-19448.30011</v>
      </c>
      <c r="G16" s="60">
        <f t="shared" si="1"/>
        <v>-21566.126389999998</v>
      </c>
      <c r="I16" s="29"/>
      <c r="J16" s="57"/>
      <c r="K16" s="57"/>
      <c r="L16" s="57"/>
      <c r="M16" s="57"/>
      <c r="N16" s="57"/>
      <c r="O16" s="57"/>
    </row>
    <row r="17" spans="1:15" x14ac:dyDescent="0.25">
      <c r="A17" s="47" t="s">
        <v>52</v>
      </c>
      <c r="B17" s="75">
        <v>3172.9002500000001</v>
      </c>
      <c r="C17" s="75">
        <v>2889.80116</v>
      </c>
      <c r="D17" s="75">
        <v>0.59377000000000002</v>
      </c>
      <c r="E17" s="75">
        <v>5</v>
      </c>
      <c r="F17" s="60">
        <f t="shared" si="0"/>
        <v>-3172.3064800000002</v>
      </c>
      <c r="G17" s="60">
        <f t="shared" si="1"/>
        <v>-2884.80116</v>
      </c>
      <c r="I17" s="29"/>
      <c r="J17" s="57"/>
      <c r="K17" s="57"/>
      <c r="L17" s="57"/>
      <c r="M17" s="57"/>
      <c r="N17" s="57"/>
      <c r="O17" s="57"/>
    </row>
    <row r="18" spans="1:15" x14ac:dyDescent="0.25">
      <c r="A18" s="47" t="s">
        <v>53</v>
      </c>
      <c r="B18" s="75">
        <v>90929.697650000002</v>
      </c>
      <c r="C18" s="75">
        <v>66095.809930000003</v>
      </c>
      <c r="D18" s="75">
        <v>6104.8868300000004</v>
      </c>
      <c r="E18" s="75">
        <v>2828.4864600000001</v>
      </c>
      <c r="F18" s="60">
        <f t="shared" si="0"/>
        <v>-84824.810819999999</v>
      </c>
      <c r="G18" s="60">
        <f t="shared" si="1"/>
        <v>-63267.323470000003</v>
      </c>
      <c r="I18" s="29"/>
      <c r="J18" s="57"/>
      <c r="K18" s="57"/>
      <c r="L18" s="57"/>
      <c r="M18" s="57"/>
      <c r="N18" s="57"/>
      <c r="O18" s="57"/>
    </row>
    <row r="19" spans="1:15" x14ac:dyDescent="0.25">
      <c r="A19" s="47" t="s">
        <v>54</v>
      </c>
      <c r="B19" s="75">
        <v>390.76159999999999</v>
      </c>
      <c r="C19" s="75">
        <v>140.16998000000001</v>
      </c>
      <c r="D19" s="75">
        <v>27.587160000000001</v>
      </c>
      <c r="E19" s="75">
        <v>18.355439999999998</v>
      </c>
      <c r="F19" s="60">
        <f t="shared" si="0"/>
        <v>-363.17444</v>
      </c>
      <c r="G19" s="60">
        <f t="shared" si="1"/>
        <v>-121.81454000000001</v>
      </c>
      <c r="I19" s="29"/>
      <c r="J19" s="57"/>
      <c r="K19" s="57"/>
    </row>
    <row r="20" spans="1:15" x14ac:dyDescent="0.25">
      <c r="A20" s="47" t="s">
        <v>55</v>
      </c>
      <c r="B20" s="75">
        <v>293.76375000000002</v>
      </c>
      <c r="C20" s="75">
        <v>407.95615000000004</v>
      </c>
      <c r="D20" s="75">
        <v>0.40200000000000002</v>
      </c>
      <c r="E20" s="75">
        <v>0</v>
      </c>
      <c r="F20" s="60">
        <f t="shared" si="0"/>
        <v>-293.36175000000003</v>
      </c>
      <c r="G20" s="60">
        <f t="shared" si="1"/>
        <v>-407.95615000000004</v>
      </c>
      <c r="I20" s="29"/>
      <c r="J20" s="57"/>
      <c r="K20" s="57"/>
    </row>
    <row r="21" spans="1:15" x14ac:dyDescent="0.25">
      <c r="A21" s="47" t="s">
        <v>56</v>
      </c>
      <c r="B21" s="75">
        <v>543.99482999999998</v>
      </c>
      <c r="C21" s="75">
        <v>464.12357000000003</v>
      </c>
      <c r="D21" s="75">
        <v>164.94667999999999</v>
      </c>
      <c r="E21" s="75">
        <v>45.463749999999997</v>
      </c>
      <c r="F21" s="60">
        <f t="shared" si="0"/>
        <v>-379.04814999999996</v>
      </c>
      <c r="G21" s="60">
        <f t="shared" si="1"/>
        <v>-418.65982000000002</v>
      </c>
      <c r="I21" s="29"/>
      <c r="J21" s="57"/>
      <c r="K21" s="57"/>
    </row>
    <row r="22" spans="1:15" x14ac:dyDescent="0.25">
      <c r="A22" s="47" t="s">
        <v>57</v>
      </c>
      <c r="B22" s="75">
        <v>359.62491</v>
      </c>
      <c r="C22" s="75">
        <v>272.81114000000002</v>
      </c>
      <c r="D22" s="75">
        <v>35.125</v>
      </c>
      <c r="E22" s="75">
        <v>114.94419000000001</v>
      </c>
      <c r="F22" s="60">
        <f t="shared" si="0"/>
        <v>-324.49991</v>
      </c>
      <c r="G22" s="60">
        <f t="shared" si="1"/>
        <v>-157.86695000000003</v>
      </c>
      <c r="I22" s="29"/>
      <c r="J22" s="57"/>
      <c r="K22" s="57"/>
    </row>
    <row r="23" spans="1:15" x14ac:dyDescent="0.25">
      <c r="A23" s="47" t="s">
        <v>58</v>
      </c>
      <c r="B23" s="75">
        <v>10006.375759999999</v>
      </c>
      <c r="C23" s="75">
        <v>11401.88294</v>
      </c>
      <c r="D23" s="75">
        <v>23670.960660000001</v>
      </c>
      <c r="E23" s="75">
        <v>14309.16498</v>
      </c>
      <c r="F23" s="60">
        <f t="shared" si="0"/>
        <v>13664.584900000002</v>
      </c>
      <c r="G23" s="60">
        <f t="shared" si="1"/>
        <v>2907.2820400000001</v>
      </c>
      <c r="I23" s="29"/>
      <c r="J23" s="57"/>
      <c r="K23" s="57"/>
    </row>
    <row r="24" spans="1:15" x14ac:dyDescent="0.25">
      <c r="A24" s="47" t="s">
        <v>59</v>
      </c>
      <c r="B24" s="75">
        <v>23.1</v>
      </c>
      <c r="C24" s="75">
        <v>3.6699200000000003</v>
      </c>
      <c r="D24" s="75">
        <v>227.83805999999998</v>
      </c>
      <c r="E24" s="75">
        <v>392.66759999999999</v>
      </c>
      <c r="F24" s="60">
        <f t="shared" si="0"/>
        <v>204.73805999999999</v>
      </c>
      <c r="G24" s="60">
        <f t="shared" si="1"/>
        <v>388.99768</v>
      </c>
      <c r="I24" s="29"/>
      <c r="J24" s="57"/>
      <c r="K24" s="57"/>
    </row>
    <row r="25" spans="1:15" x14ac:dyDescent="0.25">
      <c r="A25" s="47" t="s">
        <v>60</v>
      </c>
      <c r="B25" s="75">
        <v>115316.70439</v>
      </c>
      <c r="C25" s="75">
        <v>93478.560980000009</v>
      </c>
      <c r="D25" s="75">
        <v>8445.3009700000002</v>
      </c>
      <c r="E25" s="75">
        <v>8785.5240099999992</v>
      </c>
      <c r="F25" s="60">
        <f t="shared" si="0"/>
        <v>-106871.40342</v>
      </c>
      <c r="G25" s="60">
        <f t="shared" si="1"/>
        <v>-84693.036970000016</v>
      </c>
      <c r="I25" s="29"/>
      <c r="J25" s="57"/>
      <c r="K25" s="57"/>
    </row>
    <row r="26" spans="1:15" x14ac:dyDescent="0.25">
      <c r="A26" s="47" t="s">
        <v>61</v>
      </c>
      <c r="B26" s="75">
        <v>22702.0952</v>
      </c>
      <c r="C26" s="75">
        <v>18775.18332</v>
      </c>
      <c r="D26" s="75">
        <v>7116.8760700000003</v>
      </c>
      <c r="E26" s="75">
        <v>5542.1033899999993</v>
      </c>
      <c r="F26" s="60">
        <f t="shared" si="0"/>
        <v>-15585.219129999999</v>
      </c>
      <c r="G26" s="60">
        <f t="shared" si="1"/>
        <v>-13233.07993</v>
      </c>
      <c r="I26" s="29"/>
      <c r="J26" s="57"/>
      <c r="K26" s="57"/>
    </row>
    <row r="27" spans="1:15" x14ac:dyDescent="0.25">
      <c r="A27" s="47" t="s">
        <v>62</v>
      </c>
      <c r="B27" s="75">
        <v>2899.5737100000001</v>
      </c>
      <c r="C27" s="75">
        <v>1349.08708</v>
      </c>
      <c r="D27" s="75">
        <v>13.751989999999999</v>
      </c>
      <c r="E27" s="75">
        <v>0</v>
      </c>
      <c r="F27" s="60">
        <f t="shared" si="0"/>
        <v>-2885.8217199999999</v>
      </c>
      <c r="G27" s="60">
        <f t="shared" si="1"/>
        <v>-1349.08708</v>
      </c>
      <c r="I27" s="29"/>
      <c r="J27" s="57"/>
      <c r="K27" s="57"/>
    </row>
    <row r="28" spans="1:15" x14ac:dyDescent="0.25">
      <c r="A28" s="47" t="s">
        <v>63</v>
      </c>
      <c r="B28" s="75">
        <v>69563.875659999991</v>
      </c>
      <c r="C28" s="75">
        <v>54729.989710000002</v>
      </c>
      <c r="D28" s="75">
        <v>1198.60644</v>
      </c>
      <c r="E28" s="75">
        <v>1115.8619099999999</v>
      </c>
      <c r="F28" s="60">
        <f t="shared" si="0"/>
        <v>-68365.269219999987</v>
      </c>
      <c r="G28" s="60">
        <f t="shared" si="1"/>
        <v>-53614.127800000002</v>
      </c>
      <c r="I28" s="29"/>
      <c r="J28" s="57"/>
      <c r="K28" s="57"/>
    </row>
    <row r="29" spans="1:15" x14ac:dyDescent="0.25">
      <c r="A29" s="47" t="s">
        <v>64</v>
      </c>
      <c r="B29" s="75">
        <v>17809.464640000002</v>
      </c>
      <c r="C29" s="75">
        <v>10148.220509999999</v>
      </c>
      <c r="D29" s="75">
        <v>413.85015000000004</v>
      </c>
      <c r="E29" s="75">
        <v>780.82733999999994</v>
      </c>
      <c r="F29" s="60">
        <f t="shared" si="0"/>
        <v>-17395.614490000004</v>
      </c>
      <c r="G29" s="60">
        <f t="shared" si="1"/>
        <v>-9367.3931699999994</v>
      </c>
      <c r="I29" s="29"/>
      <c r="J29" s="57"/>
      <c r="K29" s="57"/>
    </row>
    <row r="30" spans="1:15" x14ac:dyDescent="0.25">
      <c r="A30" s="47" t="s">
        <v>65</v>
      </c>
      <c r="B30" s="75">
        <v>3780.4938099999999</v>
      </c>
      <c r="C30" s="75">
        <v>3211.2363</v>
      </c>
      <c r="D30" s="75">
        <v>4.5027299999999997</v>
      </c>
      <c r="E30" s="75">
        <v>156.61152999999999</v>
      </c>
      <c r="F30" s="60">
        <f t="shared" si="0"/>
        <v>-3775.9910799999998</v>
      </c>
      <c r="G30" s="60">
        <f t="shared" si="1"/>
        <v>-3054.6247699999999</v>
      </c>
      <c r="I30" s="29"/>
      <c r="J30" s="57"/>
      <c r="K30" s="57"/>
    </row>
    <row r="31" spans="1:15" x14ac:dyDescent="0.25">
      <c r="A31" s="47" t="s">
        <v>66</v>
      </c>
      <c r="B31" s="75">
        <v>26963.828239999999</v>
      </c>
      <c r="C31" s="75">
        <v>21703.914280000001</v>
      </c>
      <c r="D31" s="75">
        <v>10076.888650000001</v>
      </c>
      <c r="E31" s="75">
        <v>19162.211899999998</v>
      </c>
      <c r="F31" s="60">
        <f t="shared" si="0"/>
        <v>-16886.939589999998</v>
      </c>
      <c r="G31" s="60">
        <f t="shared" si="1"/>
        <v>-2541.7023800000024</v>
      </c>
      <c r="I31" s="29"/>
      <c r="J31" s="57"/>
      <c r="K31" s="57"/>
    </row>
    <row r="32" spans="1:15" x14ac:dyDescent="0.25">
      <c r="A32" s="47" t="s">
        <v>67</v>
      </c>
      <c r="B32" s="75">
        <v>22629.337579999999</v>
      </c>
      <c r="C32" s="75">
        <v>22848.91922</v>
      </c>
      <c r="D32" s="75">
        <v>458.17248999999998</v>
      </c>
      <c r="E32" s="75">
        <v>365.19415000000004</v>
      </c>
      <c r="F32" s="60">
        <f t="shared" si="0"/>
        <v>-22171.165089999999</v>
      </c>
      <c r="G32" s="60">
        <f t="shared" si="1"/>
        <v>-22483.72507</v>
      </c>
      <c r="I32" s="29"/>
      <c r="J32" s="57"/>
      <c r="K32" s="57"/>
    </row>
    <row r="33" spans="1:16" x14ac:dyDescent="0.25">
      <c r="A33" s="47" t="s">
        <v>68</v>
      </c>
      <c r="B33" s="75">
        <v>7996.6079600000003</v>
      </c>
      <c r="C33" s="75">
        <v>6307.2015300000003</v>
      </c>
      <c r="D33" s="75">
        <v>1881.1978999999999</v>
      </c>
      <c r="E33" s="75">
        <v>1337.5663100000002</v>
      </c>
      <c r="F33" s="60">
        <f t="shared" si="0"/>
        <v>-6115.4100600000002</v>
      </c>
      <c r="G33" s="60">
        <f t="shared" si="1"/>
        <v>-4969.6352200000001</v>
      </c>
      <c r="I33" s="29"/>
      <c r="J33" s="57"/>
      <c r="K33" s="57"/>
    </row>
    <row r="34" spans="1:16" x14ac:dyDescent="0.25">
      <c r="A34" s="47" t="s">
        <v>69</v>
      </c>
      <c r="B34" s="75">
        <v>14143.920279999998</v>
      </c>
      <c r="C34" s="75">
        <v>8820.2379000000001</v>
      </c>
      <c r="D34" s="75">
        <v>3531.5430200000001</v>
      </c>
      <c r="E34" s="75">
        <v>1700.65356</v>
      </c>
      <c r="F34" s="60">
        <f t="shared" si="0"/>
        <v>-10612.377259999997</v>
      </c>
      <c r="G34" s="60">
        <f t="shared" si="1"/>
        <v>-7119.5843400000003</v>
      </c>
      <c r="I34" s="29"/>
      <c r="J34" s="57"/>
      <c r="K34" s="57"/>
    </row>
    <row r="35" spans="1:16" x14ac:dyDescent="0.25">
      <c r="A35" s="46" t="s">
        <v>70</v>
      </c>
      <c r="B35" s="64">
        <v>352149.18218</v>
      </c>
      <c r="C35" s="64">
        <v>297087.04917000001</v>
      </c>
      <c r="D35" s="64">
        <v>81118.09792</v>
      </c>
      <c r="E35" s="64">
        <v>64909.064350000001</v>
      </c>
      <c r="F35" s="58">
        <f t="shared" si="0"/>
        <v>-271031.08426000003</v>
      </c>
      <c r="G35" s="58">
        <f t="shared" si="1"/>
        <v>-232177.98482000001</v>
      </c>
      <c r="I35" s="29"/>
      <c r="J35" s="57"/>
      <c r="K35" s="57"/>
      <c r="P35" s="29"/>
    </row>
    <row r="36" spans="1:16" x14ac:dyDescent="0.25">
      <c r="A36" s="47" t="s">
        <v>71</v>
      </c>
      <c r="B36" s="75">
        <v>22317.085280000003</v>
      </c>
      <c r="C36" s="75">
        <v>19788.999760000002</v>
      </c>
      <c r="D36" s="75">
        <v>6079.45921</v>
      </c>
      <c r="E36" s="75">
        <v>5257.3793099999994</v>
      </c>
      <c r="F36" s="60">
        <f t="shared" si="0"/>
        <v>-16237.626070000002</v>
      </c>
      <c r="G36" s="60">
        <f t="shared" si="1"/>
        <v>-14531.620450000002</v>
      </c>
      <c r="I36" s="29"/>
      <c r="J36" s="57"/>
      <c r="K36" s="57"/>
    </row>
    <row r="37" spans="1:16" x14ac:dyDescent="0.25">
      <c r="A37" s="47" t="s">
        <v>72</v>
      </c>
      <c r="B37" s="75">
        <v>78710.275609999997</v>
      </c>
      <c r="C37" s="75">
        <v>62620.6973</v>
      </c>
      <c r="D37" s="75">
        <v>15926.121220000001</v>
      </c>
      <c r="E37" s="75">
        <v>8042.4138499999999</v>
      </c>
      <c r="F37" s="60">
        <f t="shared" si="0"/>
        <v>-62784.154389999996</v>
      </c>
      <c r="G37" s="60">
        <f t="shared" si="1"/>
        <v>-54578.283450000003</v>
      </c>
      <c r="I37" s="29"/>
      <c r="J37" s="57"/>
      <c r="K37" s="57"/>
    </row>
    <row r="38" spans="1:16" x14ac:dyDescent="0.25">
      <c r="A38" s="47" t="s">
        <v>73</v>
      </c>
      <c r="B38" s="75">
        <v>384.82155999999998</v>
      </c>
      <c r="C38" s="75">
        <v>123.67141000000001</v>
      </c>
      <c r="D38" s="75">
        <v>0</v>
      </c>
      <c r="E38" s="75">
        <v>0</v>
      </c>
      <c r="F38" s="60">
        <f t="shared" si="0"/>
        <v>-384.82155999999998</v>
      </c>
      <c r="G38" s="60">
        <f t="shared" si="1"/>
        <v>-123.67141000000001</v>
      </c>
      <c r="I38" s="29"/>
      <c r="J38" s="57"/>
      <c r="K38" s="57"/>
    </row>
    <row r="39" spans="1:16" x14ac:dyDescent="0.25">
      <c r="A39" s="47" t="s">
        <v>74</v>
      </c>
      <c r="B39" s="75">
        <v>13321.14091</v>
      </c>
      <c r="C39" s="75">
        <v>12499.35565</v>
      </c>
      <c r="D39" s="75">
        <v>2038.8064299999999</v>
      </c>
      <c r="E39" s="75">
        <v>1892.40707</v>
      </c>
      <c r="F39" s="60">
        <f t="shared" si="0"/>
        <v>-11282.33448</v>
      </c>
      <c r="G39" s="60">
        <f t="shared" si="1"/>
        <v>-10606.94858</v>
      </c>
      <c r="I39" s="29"/>
      <c r="J39" s="57"/>
      <c r="K39" s="57"/>
    </row>
    <row r="40" spans="1:16" x14ac:dyDescent="0.25">
      <c r="A40" s="47" t="s">
        <v>75</v>
      </c>
      <c r="B40" s="75">
        <v>234936.19915</v>
      </c>
      <c r="C40" s="75">
        <v>199507.59959</v>
      </c>
      <c r="D40" s="75">
        <v>46011.664490000003</v>
      </c>
      <c r="E40" s="75">
        <v>39720.622259999996</v>
      </c>
      <c r="F40" s="60">
        <f t="shared" si="0"/>
        <v>-188924.53466</v>
      </c>
      <c r="G40" s="60">
        <f t="shared" si="1"/>
        <v>-159786.97732999999</v>
      </c>
      <c r="I40" s="29"/>
      <c r="J40" s="57"/>
      <c r="K40" s="57"/>
    </row>
    <row r="41" spans="1:16" x14ac:dyDescent="0.25">
      <c r="A41" s="47" t="s">
        <v>76</v>
      </c>
      <c r="B41" s="75">
        <v>2479.65967</v>
      </c>
      <c r="C41" s="75">
        <v>2546.7254600000001</v>
      </c>
      <c r="D41" s="75">
        <v>11062.04657</v>
      </c>
      <c r="E41" s="75">
        <v>9996.2418600000001</v>
      </c>
      <c r="F41" s="60">
        <f t="shared" si="0"/>
        <v>8582.3869000000013</v>
      </c>
      <c r="G41" s="60">
        <f t="shared" si="1"/>
        <v>7449.5164000000004</v>
      </c>
      <c r="I41" s="29"/>
      <c r="J41" s="57"/>
      <c r="K41" s="57"/>
      <c r="L41" s="57"/>
      <c r="M41" s="57"/>
      <c r="N41" s="57"/>
      <c r="O41" s="57"/>
    </row>
    <row r="42" spans="1:16" x14ac:dyDescent="0.25">
      <c r="A42" s="46" t="s">
        <v>77</v>
      </c>
      <c r="B42" s="56">
        <f>+B5-B6-B35</f>
        <v>292314.08909999987</v>
      </c>
      <c r="C42" s="56">
        <f t="shared" ref="C42:E42" si="2">+C5-C6-C35</f>
        <v>261049.11563999997</v>
      </c>
      <c r="D42" s="56">
        <f t="shared" si="2"/>
        <v>28589.988150000019</v>
      </c>
      <c r="E42" s="56">
        <f t="shared" si="2"/>
        <v>25576.161439999982</v>
      </c>
      <c r="F42" s="58">
        <f t="shared" si="0"/>
        <v>-263724.10094999988</v>
      </c>
      <c r="G42" s="58">
        <f t="shared" si="1"/>
        <v>-235472.95419999998</v>
      </c>
      <c r="I42" s="29"/>
      <c r="J42" s="57"/>
      <c r="K42" s="57"/>
      <c r="L42" s="57"/>
      <c r="M42" s="57"/>
      <c r="N42" s="57"/>
      <c r="O42" s="57"/>
    </row>
    <row r="43" spans="1:16" x14ac:dyDescent="0.25">
      <c r="B43" s="29"/>
      <c r="C43" s="29"/>
      <c r="D43" s="29"/>
      <c r="E43" s="29"/>
      <c r="F43" s="29"/>
      <c r="G43" s="29"/>
      <c r="J43" s="57"/>
      <c r="K43" s="57"/>
      <c r="L43" s="57"/>
      <c r="M43" s="57"/>
      <c r="N43" s="57"/>
      <c r="O43" s="57"/>
    </row>
    <row r="45" spans="1:16" x14ac:dyDescent="0.25">
      <c r="A45" s="13" t="s">
        <v>18</v>
      </c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workbookViewId="0">
      <selection activeCell="D6" sqref="D6"/>
    </sheetView>
  </sheetViews>
  <sheetFormatPr defaultRowHeight="15" x14ac:dyDescent="0.25"/>
  <cols>
    <col min="1" max="1" width="41.140625" customWidth="1"/>
    <col min="2" max="2" width="12.28515625" customWidth="1"/>
    <col min="3" max="3" width="11.42578125" customWidth="1"/>
    <col min="4" max="4" width="12.42578125" style="52" customWidth="1"/>
    <col min="5" max="6" width="11.140625" bestFit="1" customWidth="1"/>
    <col min="7" max="7" width="12.140625" style="52" customWidth="1"/>
    <col min="9" max="9" width="9.140625" style="70"/>
  </cols>
  <sheetData>
    <row r="1" spans="1:17" x14ac:dyDescent="0.25">
      <c r="A1" s="17" t="s">
        <v>78</v>
      </c>
      <c r="B1" s="32"/>
      <c r="C1" s="33"/>
      <c r="D1" s="65"/>
      <c r="E1" s="33"/>
      <c r="F1" s="33"/>
      <c r="G1" s="65"/>
      <c r="I1" s="70" t="s">
        <v>183</v>
      </c>
    </row>
    <row r="2" spans="1:17" x14ac:dyDescent="0.25">
      <c r="A2" s="95" t="s">
        <v>79</v>
      </c>
      <c r="B2" s="91" t="s">
        <v>80</v>
      </c>
      <c r="C2" s="99"/>
      <c r="D2" s="100"/>
      <c r="E2" s="101" t="s">
        <v>81</v>
      </c>
      <c r="F2" s="102"/>
      <c r="G2" s="103"/>
    </row>
    <row r="3" spans="1:17" ht="24" x14ac:dyDescent="0.25">
      <c r="A3" s="96"/>
      <c r="B3" s="104" t="s">
        <v>184</v>
      </c>
      <c r="C3" s="106" t="s">
        <v>185</v>
      </c>
      <c r="D3" s="66" t="s">
        <v>185</v>
      </c>
      <c r="E3" s="104" t="s">
        <v>184</v>
      </c>
      <c r="F3" s="106" t="s">
        <v>185</v>
      </c>
      <c r="G3" s="66" t="s">
        <v>185</v>
      </c>
    </row>
    <row r="4" spans="1:17" ht="24" x14ac:dyDescent="0.25">
      <c r="A4" s="97"/>
      <c r="B4" s="105"/>
      <c r="C4" s="107"/>
      <c r="D4" s="67" t="s">
        <v>184</v>
      </c>
      <c r="E4" s="105"/>
      <c r="F4" s="107"/>
      <c r="G4" s="67" t="s">
        <v>184</v>
      </c>
    </row>
    <row r="5" spans="1:17" x14ac:dyDescent="0.25">
      <c r="A5" s="36"/>
      <c r="B5" s="37" t="s">
        <v>23</v>
      </c>
      <c r="C5" s="37" t="s">
        <v>23</v>
      </c>
      <c r="D5" s="68" t="s">
        <v>82</v>
      </c>
      <c r="E5" s="37" t="s">
        <v>23</v>
      </c>
      <c r="F5" s="37" t="s">
        <v>23</v>
      </c>
      <c r="G5" s="69" t="s">
        <v>82</v>
      </c>
      <c r="J5" s="15"/>
    </row>
    <row r="6" spans="1:17" x14ac:dyDescent="0.25">
      <c r="A6" s="30" t="s">
        <v>83</v>
      </c>
      <c r="B6" s="76">
        <f>+B7+B18+B21+B31+B36+B40+B50+B60+B70+B79</f>
        <v>1239958.2819800002</v>
      </c>
      <c r="C6" s="76">
        <f>+C7+C18+C21+C31+C36+C40+C50+C60+C70+C79</f>
        <v>1038091.2157899999</v>
      </c>
      <c r="D6" s="83">
        <f>+C6/B6*100</f>
        <v>83.719850165631925</v>
      </c>
      <c r="E6" s="76">
        <f t="shared" ref="E6:F6" si="0">+E7+E18+E21+E31+E36+E40+E50+E60+E70+E79</f>
        <v>192041.61696000001</v>
      </c>
      <c r="F6" s="76">
        <f t="shared" si="0"/>
        <v>167858.88166000001</v>
      </c>
      <c r="G6" s="83">
        <f>+F6/E6*100</f>
        <v>87.407554840033981</v>
      </c>
      <c r="I6" s="71"/>
      <c r="J6" s="15"/>
      <c r="K6" s="29"/>
      <c r="L6" s="29"/>
      <c r="M6" s="29"/>
      <c r="N6" s="29"/>
      <c r="O6" s="29"/>
      <c r="P6" s="29"/>
      <c r="Q6" s="29"/>
    </row>
    <row r="7" spans="1:17" x14ac:dyDescent="0.25">
      <c r="A7" s="30" t="s">
        <v>84</v>
      </c>
      <c r="B7" s="59">
        <v>214641.87697000001</v>
      </c>
      <c r="C7" s="59">
        <v>201353.68152000001</v>
      </c>
      <c r="D7" s="83">
        <f t="shared" ref="D7:D70" si="1">+C7/B7*100</f>
        <v>93.809131918904498</v>
      </c>
      <c r="E7" s="59">
        <v>8741.7460600000013</v>
      </c>
      <c r="F7" s="59">
        <v>10386.645339999999</v>
      </c>
      <c r="G7" s="83">
        <f t="shared" ref="G7:G70" si="2">+F7/E7*100</f>
        <v>118.81659875166859</v>
      </c>
      <c r="I7" s="71"/>
      <c r="J7" s="15"/>
      <c r="K7" s="57"/>
      <c r="M7" s="29"/>
    </row>
    <row r="8" spans="1:17" x14ac:dyDescent="0.25">
      <c r="A8" s="31" t="s">
        <v>85</v>
      </c>
      <c r="B8" s="60">
        <v>13058.291800000001</v>
      </c>
      <c r="C8" s="60">
        <v>13057.416869999999</v>
      </c>
      <c r="D8" s="61">
        <f t="shared" si="1"/>
        <v>99.993299812767219</v>
      </c>
      <c r="E8" s="60">
        <v>50.367089999999997</v>
      </c>
      <c r="F8" s="60">
        <v>36.961800000000004</v>
      </c>
      <c r="G8" s="61">
        <f t="shared" si="2"/>
        <v>73.384823304264756</v>
      </c>
      <c r="I8" s="71"/>
      <c r="J8" s="55"/>
      <c r="K8" s="57"/>
      <c r="L8" s="55"/>
      <c r="M8" s="29"/>
    </row>
    <row r="9" spans="1:17" x14ac:dyDescent="0.25">
      <c r="A9" s="31" t="s">
        <v>86</v>
      </c>
      <c r="B9" s="60">
        <v>49074.168700000002</v>
      </c>
      <c r="C9" s="60">
        <v>47064.814939999997</v>
      </c>
      <c r="D9" s="61">
        <f t="shared" si="1"/>
        <v>95.905475704981214</v>
      </c>
      <c r="E9" s="60">
        <v>5240.6355100000001</v>
      </c>
      <c r="F9" s="60">
        <v>6681.1838299999999</v>
      </c>
      <c r="G9" s="61">
        <f t="shared" si="2"/>
        <v>127.48804638771757</v>
      </c>
      <c r="I9" s="71"/>
      <c r="J9" s="55"/>
      <c r="K9" s="57"/>
      <c r="L9" s="55"/>
      <c r="M9" s="29"/>
    </row>
    <row r="10" spans="1:17" x14ac:dyDescent="0.25">
      <c r="A10" s="31" t="s">
        <v>87</v>
      </c>
      <c r="B10" s="60">
        <v>25235.84202</v>
      </c>
      <c r="C10" s="60">
        <v>21687.374600000003</v>
      </c>
      <c r="D10" s="61">
        <f t="shared" si="1"/>
        <v>85.938779386922164</v>
      </c>
      <c r="E10" s="60">
        <v>31.816839999999999</v>
      </c>
      <c r="F10" s="60">
        <v>41.371360000000003</v>
      </c>
      <c r="G10" s="61">
        <f t="shared" si="2"/>
        <v>130.02975782635863</v>
      </c>
      <c r="I10" s="71"/>
      <c r="J10" s="55"/>
      <c r="K10" s="57"/>
      <c r="L10" s="55"/>
      <c r="M10" s="29"/>
    </row>
    <row r="11" spans="1:17" x14ac:dyDescent="0.25">
      <c r="A11" s="31" t="s">
        <v>88</v>
      </c>
      <c r="B11" s="60">
        <v>8681.0923199999997</v>
      </c>
      <c r="C11" s="60">
        <v>5523.4171200000001</v>
      </c>
      <c r="D11" s="61">
        <f t="shared" si="1"/>
        <v>63.625830902348937</v>
      </c>
      <c r="E11" s="60">
        <v>10.661</v>
      </c>
      <c r="F11" s="60">
        <v>8.8325499999999995</v>
      </c>
      <c r="G11" s="61">
        <f t="shared" si="2"/>
        <v>82.849169871494226</v>
      </c>
      <c r="I11" s="71"/>
      <c r="J11" s="55"/>
      <c r="K11" s="57"/>
      <c r="L11" s="55"/>
      <c r="M11" s="29"/>
    </row>
    <row r="12" spans="1:17" x14ac:dyDescent="0.25">
      <c r="A12" s="31" t="s">
        <v>89</v>
      </c>
      <c r="B12" s="60">
        <v>30130.468800000002</v>
      </c>
      <c r="C12" s="60">
        <v>30877.754129999998</v>
      </c>
      <c r="D12" s="61">
        <f t="shared" si="1"/>
        <v>102.48016496178775</v>
      </c>
      <c r="E12" s="60">
        <v>259.00833999999998</v>
      </c>
      <c r="F12" s="60">
        <v>248.40062</v>
      </c>
      <c r="G12" s="61">
        <f t="shared" si="2"/>
        <v>95.904487091033445</v>
      </c>
      <c r="I12" s="71"/>
      <c r="J12" s="55"/>
      <c r="K12" s="57"/>
      <c r="L12" s="55"/>
      <c r="M12" s="29"/>
    </row>
    <row r="13" spans="1:17" x14ac:dyDescent="0.25">
      <c r="A13" s="31" t="s">
        <v>90</v>
      </c>
      <c r="B13" s="60">
        <v>35338.931880000004</v>
      </c>
      <c r="C13" s="60">
        <v>33969.787619999996</v>
      </c>
      <c r="D13" s="61">
        <f t="shared" si="1"/>
        <v>96.125677299333219</v>
      </c>
      <c r="E13" s="60">
        <v>1027.9224200000001</v>
      </c>
      <c r="F13" s="60">
        <v>1558.1870900000001</v>
      </c>
      <c r="G13" s="61">
        <f t="shared" si="2"/>
        <v>151.58605938374222</v>
      </c>
      <c r="I13" s="71"/>
      <c r="J13" s="55"/>
      <c r="K13" s="57"/>
      <c r="L13" s="55"/>
      <c r="M13" s="29"/>
    </row>
    <row r="14" spans="1:17" x14ac:dyDescent="0.25">
      <c r="A14" s="31" t="s">
        <v>91</v>
      </c>
      <c r="B14" s="60">
        <v>4506.83925</v>
      </c>
      <c r="C14" s="60">
        <v>4541.7308499999999</v>
      </c>
      <c r="D14" s="61">
        <f t="shared" si="1"/>
        <v>100.77419224570745</v>
      </c>
      <c r="E14" s="60">
        <v>37.468789999999998</v>
      </c>
      <c r="F14" s="60">
        <v>37.414269999999995</v>
      </c>
      <c r="G14" s="61">
        <f t="shared" si="2"/>
        <v>99.854492232068338</v>
      </c>
      <c r="I14" s="71"/>
      <c r="J14" s="55"/>
      <c r="K14" s="57"/>
      <c r="L14" s="55"/>
      <c r="M14" s="29"/>
    </row>
    <row r="15" spans="1:17" x14ac:dyDescent="0.25">
      <c r="A15" s="31" t="s">
        <v>92</v>
      </c>
      <c r="B15" s="60">
        <v>17822.490510000003</v>
      </c>
      <c r="C15" s="60">
        <v>13882.30659</v>
      </c>
      <c r="D15" s="61">
        <f t="shared" si="1"/>
        <v>77.892068912651638</v>
      </c>
      <c r="E15" s="60">
        <v>944.40607999999997</v>
      </c>
      <c r="F15" s="60">
        <v>963.94131000000004</v>
      </c>
      <c r="G15" s="61">
        <f t="shared" si="2"/>
        <v>102.06852014336884</v>
      </c>
      <c r="I15" s="71"/>
      <c r="J15" s="55"/>
      <c r="K15" s="57"/>
      <c r="L15" s="55"/>
      <c r="M15" s="29"/>
    </row>
    <row r="16" spans="1:17" x14ac:dyDescent="0.25">
      <c r="A16" s="31" t="s">
        <v>93</v>
      </c>
      <c r="B16" s="60">
        <v>9331.37824</v>
      </c>
      <c r="C16" s="60">
        <v>9991.845800000001</v>
      </c>
      <c r="D16" s="61">
        <f t="shared" si="1"/>
        <v>107.077920785258</v>
      </c>
      <c r="E16" s="60">
        <v>927.40039999999999</v>
      </c>
      <c r="F16" s="60">
        <v>730.80211999999995</v>
      </c>
      <c r="G16" s="61">
        <f t="shared" si="2"/>
        <v>78.801143497458042</v>
      </c>
      <c r="I16" s="71"/>
      <c r="J16" s="55"/>
      <c r="K16" s="57"/>
      <c r="L16" s="55"/>
      <c r="M16" s="29"/>
    </row>
    <row r="17" spans="1:13" x14ac:dyDescent="0.25">
      <c r="A17" s="31" t="s">
        <v>94</v>
      </c>
      <c r="B17" s="60">
        <v>21462.373449999999</v>
      </c>
      <c r="C17" s="60">
        <v>20757.233</v>
      </c>
      <c r="D17" s="61">
        <f t="shared" si="1"/>
        <v>96.714527162418747</v>
      </c>
      <c r="E17" s="60">
        <v>212.05958999999999</v>
      </c>
      <c r="F17" s="60">
        <v>79.550389999999993</v>
      </c>
      <c r="G17" s="61">
        <f t="shared" si="2"/>
        <v>37.513224466764271</v>
      </c>
      <c r="I17" s="71"/>
      <c r="J17" s="55"/>
      <c r="K17" s="57"/>
      <c r="L17" s="55"/>
      <c r="M17" s="29"/>
    </row>
    <row r="18" spans="1:13" x14ac:dyDescent="0.25">
      <c r="A18" s="30" t="s">
        <v>95</v>
      </c>
      <c r="B18" s="59">
        <v>35534.630360000003</v>
      </c>
      <c r="C18" s="59">
        <v>28620.24595</v>
      </c>
      <c r="D18" s="83">
        <f t="shared" si="1"/>
        <v>80.541842310020854</v>
      </c>
      <c r="E18" s="59">
        <v>7133.2192500000001</v>
      </c>
      <c r="F18" s="59">
        <v>6103.6697000000004</v>
      </c>
      <c r="G18" s="83">
        <f t="shared" si="2"/>
        <v>85.566831553649507</v>
      </c>
      <c r="I18" s="71"/>
      <c r="J18" s="55"/>
      <c r="K18" s="57"/>
      <c r="L18" s="55"/>
      <c r="M18" s="29"/>
    </row>
    <row r="19" spans="1:13" x14ac:dyDescent="0.25">
      <c r="A19" s="41" t="s">
        <v>96</v>
      </c>
      <c r="B19" s="60">
        <v>29818.960579999999</v>
      </c>
      <c r="C19" s="60">
        <v>23233.411250000001</v>
      </c>
      <c r="D19" s="61">
        <f t="shared" si="1"/>
        <v>77.914893068348533</v>
      </c>
      <c r="E19" s="60">
        <v>6161.5136399999992</v>
      </c>
      <c r="F19" s="60">
        <v>4572.8871600000002</v>
      </c>
      <c r="G19" s="61">
        <f t="shared" si="2"/>
        <v>74.216944523391504</v>
      </c>
      <c r="I19" s="71"/>
      <c r="J19" s="55"/>
      <c r="K19" s="57"/>
      <c r="L19" s="55"/>
      <c r="M19" s="29"/>
    </row>
    <row r="20" spans="1:13" x14ac:dyDescent="0.25">
      <c r="A20" s="41" t="s">
        <v>97</v>
      </c>
      <c r="B20" s="60">
        <v>5715.6697800000002</v>
      </c>
      <c r="C20" s="60">
        <v>5386.8347000000003</v>
      </c>
      <c r="D20" s="61">
        <f t="shared" si="1"/>
        <v>94.246779596143853</v>
      </c>
      <c r="E20" s="60">
        <v>971.70560999999998</v>
      </c>
      <c r="F20" s="60">
        <v>1530.7825399999999</v>
      </c>
      <c r="G20" s="61">
        <f t="shared" si="2"/>
        <v>157.53562851201403</v>
      </c>
      <c r="I20" s="71"/>
      <c r="J20" s="55"/>
      <c r="K20" s="57"/>
      <c r="L20" s="55"/>
      <c r="M20" s="29"/>
    </row>
    <row r="21" spans="1:13" x14ac:dyDescent="0.25">
      <c r="A21" s="30" t="s">
        <v>98</v>
      </c>
      <c r="B21" s="59">
        <v>26854.6024</v>
      </c>
      <c r="C21" s="59">
        <v>21347.612160000001</v>
      </c>
      <c r="D21" s="83">
        <f t="shared" si="1"/>
        <v>79.493309347972328</v>
      </c>
      <c r="E21" s="59">
        <v>42805.648719999997</v>
      </c>
      <c r="F21" s="59">
        <v>37808.451489999999</v>
      </c>
      <c r="G21" s="83">
        <f t="shared" si="2"/>
        <v>88.325846285644147</v>
      </c>
      <c r="I21" s="71"/>
      <c r="J21" s="55"/>
      <c r="K21" s="57"/>
      <c r="L21" s="55"/>
      <c r="M21" s="29"/>
    </row>
    <row r="22" spans="1:13" x14ac:dyDescent="0.25">
      <c r="A22" s="41" t="s">
        <v>99</v>
      </c>
      <c r="B22" s="60">
        <v>0.68273000000000006</v>
      </c>
      <c r="C22" s="60">
        <v>0</v>
      </c>
      <c r="D22" s="85">
        <v>0</v>
      </c>
      <c r="E22" s="60">
        <v>934.34780000000001</v>
      </c>
      <c r="F22" s="60">
        <v>704.1694</v>
      </c>
      <c r="G22" s="61">
        <f t="shared" si="2"/>
        <v>75.364805268444996</v>
      </c>
      <c r="I22" s="71"/>
      <c r="J22" s="55"/>
      <c r="K22" s="57"/>
      <c r="L22" s="55"/>
      <c r="M22" s="29"/>
    </row>
    <row r="23" spans="1:13" x14ac:dyDescent="0.25">
      <c r="A23" s="41" t="s">
        <v>100</v>
      </c>
      <c r="B23" s="60">
        <v>681.43287999999995</v>
      </c>
      <c r="C23" s="60">
        <v>935.6764300000001</v>
      </c>
      <c r="D23" s="61">
        <f t="shared" si="1"/>
        <v>137.31013830738547</v>
      </c>
      <c r="E23" s="60">
        <v>4.3197799999999997</v>
      </c>
      <c r="F23" s="60">
        <v>4.3985600000000007</v>
      </c>
      <c r="G23" s="61">
        <f t="shared" si="2"/>
        <v>101.82370398492517</v>
      </c>
      <c r="I23" s="71"/>
      <c r="J23" s="55"/>
      <c r="K23" s="57"/>
      <c r="L23" s="55"/>
      <c r="M23" s="29"/>
    </row>
    <row r="24" spans="1:13" x14ac:dyDescent="0.25">
      <c r="A24" s="41" t="s">
        <v>101</v>
      </c>
      <c r="B24" s="60">
        <v>57.41113</v>
      </c>
      <c r="C24" s="60">
        <v>40.619769999999995</v>
      </c>
      <c r="D24" s="61">
        <f t="shared" si="1"/>
        <v>70.752430756893304</v>
      </c>
      <c r="E24" s="60">
        <v>4.1645000000000003</v>
      </c>
      <c r="F24" s="60">
        <v>0.379</v>
      </c>
      <c r="G24" s="61">
        <f t="shared" si="2"/>
        <v>9.1007323808380356</v>
      </c>
      <c r="I24" s="71"/>
      <c r="J24" s="55"/>
      <c r="K24" s="57"/>
      <c r="L24" s="55"/>
      <c r="M24" s="29"/>
    </row>
    <row r="25" spans="1:13" x14ac:dyDescent="0.25">
      <c r="A25" s="41" t="s">
        <v>102</v>
      </c>
      <c r="B25" s="60">
        <v>4537.26325</v>
      </c>
      <c r="C25" s="60">
        <v>3078.7102200000004</v>
      </c>
      <c r="D25" s="61">
        <f t="shared" si="1"/>
        <v>67.853903341402997</v>
      </c>
      <c r="E25" s="60">
        <v>12972.780439999999</v>
      </c>
      <c r="F25" s="60">
        <v>12242.06709</v>
      </c>
      <c r="G25" s="61">
        <f t="shared" si="2"/>
        <v>94.367334332222782</v>
      </c>
      <c r="I25" s="71"/>
      <c r="J25" s="55"/>
      <c r="K25" s="57"/>
      <c r="L25" s="55"/>
      <c r="M25" s="29"/>
    </row>
    <row r="26" spans="1:13" x14ac:dyDescent="0.25">
      <c r="A26" s="41" t="s">
        <v>103</v>
      </c>
      <c r="B26" s="60">
        <v>13.227499999999999</v>
      </c>
      <c r="C26" s="60">
        <v>25.968499999999999</v>
      </c>
      <c r="D26" s="61">
        <f t="shared" si="1"/>
        <v>196.32205632205631</v>
      </c>
      <c r="E26" s="60">
        <v>588.10145999999997</v>
      </c>
      <c r="F26" s="60">
        <v>366.10194000000001</v>
      </c>
      <c r="G26" s="61">
        <f t="shared" si="2"/>
        <v>62.251493135215142</v>
      </c>
      <c r="I26" s="71"/>
      <c r="J26" s="55"/>
      <c r="K26" s="57"/>
      <c r="L26" s="55"/>
      <c r="M26" s="29"/>
    </row>
    <row r="27" spans="1:13" x14ac:dyDescent="0.25">
      <c r="A27" s="41" t="s">
        <v>104</v>
      </c>
      <c r="B27" s="60">
        <v>309.91659999999996</v>
      </c>
      <c r="C27" s="60">
        <v>258.63960000000003</v>
      </c>
      <c r="D27" s="61">
        <f t="shared" si="1"/>
        <v>83.454581006632125</v>
      </c>
      <c r="E27" s="60">
        <v>6.7305000000000001</v>
      </c>
      <c r="F27" s="60">
        <v>2.4510000000000001</v>
      </c>
      <c r="G27" s="61">
        <f t="shared" si="2"/>
        <v>36.416313795408961</v>
      </c>
      <c r="I27" s="71"/>
      <c r="J27" s="55"/>
      <c r="K27" s="57"/>
      <c r="L27" s="55"/>
      <c r="M27" s="29"/>
    </row>
    <row r="28" spans="1:13" x14ac:dyDescent="0.25">
      <c r="A28" s="41" t="s">
        <v>105</v>
      </c>
      <c r="B28" s="60">
        <v>1824.32025</v>
      </c>
      <c r="C28" s="60">
        <v>1542.8575499999999</v>
      </c>
      <c r="D28" s="61">
        <f t="shared" si="1"/>
        <v>84.571639765551026</v>
      </c>
      <c r="E28" s="60">
        <v>1156.8881000000001</v>
      </c>
      <c r="F28" s="60">
        <v>691.02319999999997</v>
      </c>
      <c r="G28" s="61">
        <f t="shared" si="2"/>
        <v>59.731204772527256</v>
      </c>
      <c r="I28" s="71"/>
      <c r="J28" s="55"/>
      <c r="K28" s="57"/>
      <c r="L28" s="55"/>
      <c r="M28" s="29"/>
    </row>
    <row r="29" spans="1:13" x14ac:dyDescent="0.25">
      <c r="A29" s="41" t="s">
        <v>106</v>
      </c>
      <c r="B29" s="60">
        <v>14034.98473</v>
      </c>
      <c r="C29" s="60">
        <v>10428.845579999999</v>
      </c>
      <c r="D29" s="61">
        <f t="shared" si="1"/>
        <v>74.30607001451294</v>
      </c>
      <c r="E29" s="60">
        <v>26932.470390000002</v>
      </c>
      <c r="F29" s="60">
        <v>23451.716550000001</v>
      </c>
      <c r="G29" s="61">
        <f t="shared" si="2"/>
        <v>87.075994925098286</v>
      </c>
      <c r="I29" s="71"/>
      <c r="J29" s="55"/>
      <c r="K29" s="57"/>
      <c r="L29" s="55"/>
      <c r="M29" s="29"/>
    </row>
    <row r="30" spans="1:13" x14ac:dyDescent="0.25">
      <c r="A30" s="41" t="s">
        <v>107</v>
      </c>
      <c r="B30" s="60">
        <v>5395.3633300000001</v>
      </c>
      <c r="C30" s="60">
        <v>5036.2945099999997</v>
      </c>
      <c r="D30" s="61">
        <f t="shared" si="1"/>
        <v>93.344863023339698</v>
      </c>
      <c r="E30" s="60">
        <v>205.84575000000001</v>
      </c>
      <c r="F30" s="60">
        <v>346.14474999999999</v>
      </c>
      <c r="G30" s="61">
        <f t="shared" si="2"/>
        <v>168.15734597386634</v>
      </c>
      <c r="I30" s="71"/>
      <c r="J30" s="55"/>
      <c r="K30" s="57"/>
      <c r="L30" s="55"/>
      <c r="M30" s="29"/>
    </row>
    <row r="31" spans="1:13" x14ac:dyDescent="0.25">
      <c r="A31" s="30" t="s">
        <v>108</v>
      </c>
      <c r="B31" s="59">
        <v>129951.19686</v>
      </c>
      <c r="C31" s="59">
        <v>81490.757989999998</v>
      </c>
      <c r="D31" s="83">
        <f t="shared" si="1"/>
        <v>62.708739864698771</v>
      </c>
      <c r="E31" s="59">
        <v>42401.316119999996</v>
      </c>
      <c r="F31" s="59">
        <v>28629.948410000001</v>
      </c>
      <c r="G31" s="83">
        <f t="shared" si="2"/>
        <v>67.521367329670539</v>
      </c>
      <c r="I31" s="71"/>
      <c r="J31" s="55"/>
      <c r="K31" s="57"/>
      <c r="L31" s="55"/>
      <c r="M31" s="29"/>
    </row>
    <row r="32" spans="1:13" x14ac:dyDescent="0.25">
      <c r="A32" s="41" t="s">
        <v>109</v>
      </c>
      <c r="B32" s="60">
        <v>486.42010999999997</v>
      </c>
      <c r="C32" s="60">
        <v>621.95422999999994</v>
      </c>
      <c r="D32" s="61">
        <f t="shared" si="1"/>
        <v>127.86359305744985</v>
      </c>
      <c r="E32" s="60">
        <v>1883.5370800000001</v>
      </c>
      <c r="F32" s="60">
        <v>1556.62527</v>
      </c>
      <c r="G32" s="61">
        <f t="shared" si="2"/>
        <v>82.643728468568284</v>
      </c>
      <c r="I32" s="71"/>
      <c r="J32" s="55"/>
      <c r="K32" s="57"/>
      <c r="L32" s="55"/>
      <c r="M32" s="29"/>
    </row>
    <row r="33" spans="1:13" x14ac:dyDescent="0.25">
      <c r="A33" s="41" t="s">
        <v>110</v>
      </c>
      <c r="B33" s="60">
        <v>91331.777650000004</v>
      </c>
      <c r="C33" s="60">
        <v>57031.845390000002</v>
      </c>
      <c r="D33" s="61">
        <f t="shared" si="1"/>
        <v>62.444689961643377</v>
      </c>
      <c r="E33" s="60">
        <v>7218.9208799999997</v>
      </c>
      <c r="F33" s="60">
        <v>3305.9295499999998</v>
      </c>
      <c r="G33" s="61">
        <f t="shared" si="2"/>
        <v>45.795342613590186</v>
      </c>
      <c r="I33" s="71"/>
      <c r="J33" s="55"/>
      <c r="K33" s="57"/>
      <c r="L33" s="55"/>
      <c r="M33" s="29"/>
    </row>
    <row r="34" spans="1:13" x14ac:dyDescent="0.25">
      <c r="A34" s="41" t="s">
        <v>111</v>
      </c>
      <c r="B34" s="60">
        <v>4583.5119599999998</v>
      </c>
      <c r="C34" s="60">
        <v>3451.98083</v>
      </c>
      <c r="D34" s="61">
        <f t="shared" si="1"/>
        <v>75.31301020102498</v>
      </c>
      <c r="E34" s="60">
        <v>3.0539999999999998E-2</v>
      </c>
      <c r="F34" s="60">
        <v>0</v>
      </c>
      <c r="G34" s="85">
        <v>0</v>
      </c>
      <c r="I34" s="71"/>
      <c r="J34" s="55"/>
      <c r="K34" s="57"/>
      <c r="L34" s="55"/>
      <c r="M34" s="29"/>
    </row>
    <row r="35" spans="1:13" x14ac:dyDescent="0.25">
      <c r="A35" s="41" t="s">
        <v>112</v>
      </c>
      <c r="B35" s="60">
        <v>33549.487139999997</v>
      </c>
      <c r="C35" s="60">
        <v>20384.97754</v>
      </c>
      <c r="D35" s="61">
        <f t="shared" si="1"/>
        <v>60.760921485728559</v>
      </c>
      <c r="E35" s="60">
        <v>33298.827620000004</v>
      </c>
      <c r="F35" s="60">
        <v>23767.39359</v>
      </c>
      <c r="G35" s="61">
        <f t="shared" si="2"/>
        <v>71.37606723344453</v>
      </c>
      <c r="I35" s="71"/>
      <c r="J35" s="55"/>
      <c r="K35" s="57"/>
      <c r="L35" s="55"/>
      <c r="M35" s="29"/>
    </row>
    <row r="36" spans="1:13" x14ac:dyDescent="0.25">
      <c r="A36" s="30" t="s">
        <v>113</v>
      </c>
      <c r="B36" s="59">
        <v>4266.9928200000004</v>
      </c>
      <c r="C36" s="59">
        <v>6726.4237699999994</v>
      </c>
      <c r="D36" s="83">
        <f t="shared" si="1"/>
        <v>157.63850687707506</v>
      </c>
      <c r="E36" s="59">
        <v>199.89051999999998</v>
      </c>
      <c r="F36" s="59">
        <v>208.82592000000002</v>
      </c>
      <c r="G36" s="83">
        <f t="shared" si="2"/>
        <v>104.47014695844507</v>
      </c>
      <c r="I36" s="71"/>
      <c r="J36" s="55"/>
      <c r="K36" s="57"/>
      <c r="L36" s="55"/>
      <c r="M36" s="29"/>
    </row>
    <row r="37" spans="1:13" x14ac:dyDescent="0.25">
      <c r="A37" s="41" t="s">
        <v>114</v>
      </c>
      <c r="B37" s="60">
        <v>385.20841999999999</v>
      </c>
      <c r="C37" s="60">
        <v>297.00473999999997</v>
      </c>
      <c r="D37" s="61">
        <f t="shared" si="1"/>
        <v>77.102348905042106</v>
      </c>
      <c r="E37" s="60">
        <v>119.39975</v>
      </c>
      <c r="F37" s="60">
        <v>113.44208</v>
      </c>
      <c r="G37" s="61">
        <f t="shared" si="2"/>
        <v>95.010316185754164</v>
      </c>
      <c r="I37" s="71"/>
      <c r="J37" s="55"/>
      <c r="K37" s="57"/>
      <c r="L37" s="55"/>
      <c r="M37" s="29"/>
    </row>
    <row r="38" spans="1:13" x14ac:dyDescent="0.25">
      <c r="A38" s="41" t="s">
        <v>115</v>
      </c>
      <c r="B38" s="60">
        <v>3828.01872</v>
      </c>
      <c r="C38" s="60">
        <v>6390.56322</v>
      </c>
      <c r="D38" s="61">
        <f t="shared" si="1"/>
        <v>166.94179646018031</v>
      </c>
      <c r="E38" s="60">
        <v>51.234529999999999</v>
      </c>
      <c r="F38" s="60">
        <v>73.84384</v>
      </c>
      <c r="G38" s="61">
        <f t="shared" si="2"/>
        <v>144.12904734365671</v>
      </c>
      <c r="I38" s="71"/>
      <c r="J38" s="55"/>
      <c r="K38" s="57"/>
      <c r="L38" s="55"/>
      <c r="M38" s="29"/>
    </row>
    <row r="39" spans="1:13" x14ac:dyDescent="0.25">
      <c r="A39" s="41" t="s">
        <v>116</v>
      </c>
      <c r="B39" s="60">
        <v>53.765680000000003</v>
      </c>
      <c r="C39" s="60">
        <v>38.855809999999998</v>
      </c>
      <c r="D39" s="61">
        <f t="shared" si="1"/>
        <v>72.268796749152983</v>
      </c>
      <c r="E39" s="60">
        <v>29.256240000000002</v>
      </c>
      <c r="F39" s="60">
        <v>21.54</v>
      </c>
      <c r="G39" s="61">
        <f t="shared" si="2"/>
        <v>73.625318906325617</v>
      </c>
      <c r="I39" s="71"/>
      <c r="J39" s="55"/>
      <c r="K39" s="57"/>
      <c r="L39" s="55"/>
      <c r="M39" s="29"/>
    </row>
    <row r="40" spans="1:13" x14ac:dyDescent="0.25">
      <c r="A40" s="30" t="s">
        <v>117</v>
      </c>
      <c r="B40" s="59">
        <v>133263.22276999999</v>
      </c>
      <c r="C40" s="59">
        <v>138118.88438</v>
      </c>
      <c r="D40" s="83">
        <f t="shared" si="1"/>
        <v>103.64366215154533</v>
      </c>
      <c r="E40" s="59">
        <v>13711.90661</v>
      </c>
      <c r="F40" s="59">
        <v>14114.43482</v>
      </c>
      <c r="G40" s="83">
        <f t="shared" si="2"/>
        <v>102.93561079030715</v>
      </c>
      <c r="I40" s="71"/>
      <c r="J40" s="55"/>
      <c r="K40" s="57"/>
      <c r="L40" s="55"/>
      <c r="M40" s="29"/>
    </row>
    <row r="41" spans="1:13" x14ac:dyDescent="0.25">
      <c r="A41" s="41" t="s">
        <v>118</v>
      </c>
      <c r="B41" s="60">
        <v>1191.95082</v>
      </c>
      <c r="C41" s="60">
        <v>1165.8189199999999</v>
      </c>
      <c r="D41" s="61">
        <f t="shared" si="1"/>
        <v>97.807636056662133</v>
      </c>
      <c r="E41" s="60">
        <v>44.958460000000002</v>
      </c>
      <c r="F41" s="60">
        <v>25.841560000000001</v>
      </c>
      <c r="G41" s="61">
        <f t="shared" si="2"/>
        <v>57.478748159968106</v>
      </c>
      <c r="I41" s="71"/>
      <c r="J41" s="55"/>
      <c r="K41" s="57"/>
      <c r="L41" s="55"/>
      <c r="M41" s="29"/>
    </row>
    <row r="42" spans="1:13" x14ac:dyDescent="0.25">
      <c r="A42" s="41" t="s">
        <v>119</v>
      </c>
      <c r="B42" s="60">
        <v>1988.4533000000001</v>
      </c>
      <c r="C42" s="60">
        <v>2606.7663700000003</v>
      </c>
      <c r="D42" s="61">
        <f t="shared" si="1"/>
        <v>131.09517683920461</v>
      </c>
      <c r="E42" s="60">
        <v>745.83225000000004</v>
      </c>
      <c r="F42" s="60">
        <v>475.74248</v>
      </c>
      <c r="G42" s="61">
        <f t="shared" si="2"/>
        <v>63.78679388025926</v>
      </c>
      <c r="I42" s="71"/>
      <c r="J42" s="55"/>
      <c r="K42" s="57"/>
      <c r="L42" s="55"/>
      <c r="M42" s="29"/>
    </row>
    <row r="43" spans="1:13" x14ac:dyDescent="0.25">
      <c r="A43" s="41" t="s">
        <v>120</v>
      </c>
      <c r="B43" s="60">
        <v>15167.70002</v>
      </c>
      <c r="C43" s="60">
        <v>14170.69103</v>
      </c>
      <c r="D43" s="61">
        <f t="shared" si="1"/>
        <v>93.426762207286856</v>
      </c>
      <c r="E43" s="60">
        <v>23.81446</v>
      </c>
      <c r="F43" s="60">
        <v>55.471580000000003</v>
      </c>
      <c r="G43" s="61">
        <f t="shared" si="2"/>
        <v>232.93234446634523</v>
      </c>
      <c r="I43" s="71"/>
      <c r="J43" s="55"/>
      <c r="K43" s="57"/>
      <c r="L43" s="55"/>
      <c r="M43" s="29"/>
    </row>
    <row r="44" spans="1:13" x14ac:dyDescent="0.25">
      <c r="A44" s="41" t="s">
        <v>121</v>
      </c>
      <c r="B44" s="60">
        <v>50722.232630000006</v>
      </c>
      <c r="C44" s="60">
        <v>60502.769690000001</v>
      </c>
      <c r="D44" s="61">
        <f t="shared" si="1"/>
        <v>119.28254446397384</v>
      </c>
      <c r="E44" s="60">
        <v>10791.59381</v>
      </c>
      <c r="F44" s="60">
        <v>10886.36981</v>
      </c>
      <c r="G44" s="61">
        <f t="shared" si="2"/>
        <v>100.87823913379852</v>
      </c>
      <c r="I44" s="71"/>
      <c r="J44" s="55"/>
      <c r="K44" s="57"/>
      <c r="L44" s="55"/>
      <c r="M44" s="29"/>
    </row>
    <row r="45" spans="1:13" x14ac:dyDescent="0.25">
      <c r="A45" s="41" t="s">
        <v>122</v>
      </c>
      <c r="B45" s="60">
        <v>26367.298449999998</v>
      </c>
      <c r="C45" s="60">
        <v>24456.260399999999</v>
      </c>
      <c r="D45" s="61">
        <f t="shared" si="1"/>
        <v>92.752241745115143</v>
      </c>
      <c r="E45" s="60">
        <v>1111.9974099999999</v>
      </c>
      <c r="F45" s="60">
        <v>1110.8715199999999</v>
      </c>
      <c r="G45" s="61">
        <f t="shared" si="2"/>
        <v>99.898750663457022</v>
      </c>
      <c r="I45" s="71"/>
      <c r="J45" s="55"/>
      <c r="K45" s="57"/>
      <c r="L45" s="55"/>
      <c r="M45" s="29"/>
    </row>
    <row r="46" spans="1:13" x14ac:dyDescent="0.25">
      <c r="A46" s="41" t="s">
        <v>123</v>
      </c>
      <c r="B46" s="60">
        <v>1864.5002099999999</v>
      </c>
      <c r="C46" s="60">
        <v>2076.4181399999998</v>
      </c>
      <c r="D46" s="61">
        <f t="shared" si="1"/>
        <v>111.3659375774487</v>
      </c>
      <c r="E46" s="60">
        <v>0</v>
      </c>
      <c r="F46" s="60">
        <v>2.6916500000000001</v>
      </c>
      <c r="G46" s="60">
        <v>0</v>
      </c>
      <c r="I46" s="71"/>
      <c r="J46" s="55"/>
      <c r="K46" s="57"/>
      <c r="L46" s="55"/>
      <c r="M46" s="29"/>
    </row>
    <row r="47" spans="1:13" x14ac:dyDescent="0.25">
      <c r="A47" s="41" t="s">
        <v>124</v>
      </c>
      <c r="B47" s="60">
        <v>1637.42687</v>
      </c>
      <c r="C47" s="60">
        <v>2055.46056</v>
      </c>
      <c r="D47" s="61">
        <f t="shared" si="1"/>
        <v>125.52991511614806</v>
      </c>
      <c r="E47" s="60">
        <v>75.182910000000007</v>
      </c>
      <c r="F47" s="60">
        <v>22.448720000000002</v>
      </c>
      <c r="G47" s="61">
        <f t="shared" si="2"/>
        <v>29.858807008135223</v>
      </c>
      <c r="I47" s="71"/>
      <c r="J47" s="55"/>
      <c r="K47" s="57"/>
      <c r="L47" s="55"/>
      <c r="M47" s="29"/>
    </row>
    <row r="48" spans="1:13" x14ac:dyDescent="0.25">
      <c r="A48" s="41" t="s">
        <v>125</v>
      </c>
      <c r="B48" s="60">
        <v>18228.439839999999</v>
      </c>
      <c r="C48" s="60">
        <v>15865.33268</v>
      </c>
      <c r="D48" s="61">
        <f t="shared" si="1"/>
        <v>87.036152403924007</v>
      </c>
      <c r="E48" s="60">
        <v>357.42131999999998</v>
      </c>
      <c r="F48" s="60">
        <v>724.25394999999992</v>
      </c>
      <c r="G48" s="61">
        <f t="shared" si="2"/>
        <v>202.63311377172465</v>
      </c>
      <c r="I48" s="71"/>
      <c r="J48" s="55"/>
      <c r="K48" s="57"/>
      <c r="L48" s="55"/>
      <c r="M48" s="29"/>
    </row>
    <row r="49" spans="1:13" x14ac:dyDescent="0.25">
      <c r="A49" s="41" t="s">
        <v>126</v>
      </c>
      <c r="B49" s="60">
        <v>16095.220630000002</v>
      </c>
      <c r="C49" s="60">
        <v>15219.36659</v>
      </c>
      <c r="D49" s="61">
        <f t="shared" si="1"/>
        <v>94.55829739688383</v>
      </c>
      <c r="E49" s="60">
        <v>561.10599000000002</v>
      </c>
      <c r="F49" s="60">
        <v>810.74355000000003</v>
      </c>
      <c r="G49" s="61">
        <f t="shared" si="2"/>
        <v>144.49026822900251</v>
      </c>
      <c r="I49" s="71"/>
      <c r="J49" s="55"/>
      <c r="K49" s="57"/>
      <c r="L49" s="55"/>
      <c r="M49" s="29"/>
    </row>
    <row r="50" spans="1:13" x14ac:dyDescent="0.25">
      <c r="A50" s="30" t="s">
        <v>127</v>
      </c>
      <c r="B50" s="59">
        <v>228767.25255999999</v>
      </c>
      <c r="C50" s="59">
        <v>187474.50174000001</v>
      </c>
      <c r="D50" s="83">
        <f t="shared" si="1"/>
        <v>81.949885589866085</v>
      </c>
      <c r="E50" s="59">
        <v>49502.090680000001</v>
      </c>
      <c r="F50" s="59">
        <v>41870.767770000006</v>
      </c>
      <c r="G50" s="83">
        <f t="shared" si="2"/>
        <v>84.583837156835017</v>
      </c>
      <c r="I50" s="71"/>
      <c r="J50" s="55"/>
      <c r="K50" s="57"/>
      <c r="L50" s="55"/>
      <c r="M50" s="29"/>
    </row>
    <row r="51" spans="1:13" x14ac:dyDescent="0.25">
      <c r="A51" s="41" t="s">
        <v>128</v>
      </c>
      <c r="B51" s="60">
        <v>126.9542</v>
      </c>
      <c r="C51" s="60">
        <v>101.05578999999999</v>
      </c>
      <c r="D51" s="61">
        <f t="shared" si="1"/>
        <v>79.600194400815411</v>
      </c>
      <c r="E51" s="60">
        <v>29.382900000000003</v>
      </c>
      <c r="F51" s="60">
        <v>0</v>
      </c>
      <c r="G51" s="60">
        <v>0</v>
      </c>
      <c r="I51" s="71"/>
      <c r="J51" s="55"/>
      <c r="K51" s="57"/>
      <c r="L51" s="55"/>
      <c r="M51" s="29"/>
    </row>
    <row r="52" spans="1:13" x14ac:dyDescent="0.25">
      <c r="A52" s="41" t="s">
        <v>129</v>
      </c>
      <c r="B52" s="60">
        <v>9643.8577499999992</v>
      </c>
      <c r="C52" s="60">
        <v>8715.5877500000006</v>
      </c>
      <c r="D52" s="61">
        <f t="shared" si="1"/>
        <v>90.374495102854468</v>
      </c>
      <c r="E52" s="60">
        <v>34.296019999999999</v>
      </c>
      <c r="F52" s="60">
        <v>17.204369999999997</v>
      </c>
      <c r="G52" s="61">
        <f t="shared" si="2"/>
        <v>50.164333937290671</v>
      </c>
      <c r="I52" s="71"/>
      <c r="J52" s="55"/>
      <c r="K52" s="57"/>
      <c r="L52" s="55"/>
      <c r="M52" s="29"/>
    </row>
    <row r="53" spans="1:13" x14ac:dyDescent="0.25">
      <c r="A53" s="41" t="s">
        <v>130</v>
      </c>
      <c r="B53" s="60">
        <v>15025.93693</v>
      </c>
      <c r="C53" s="60">
        <v>13462.31119</v>
      </c>
      <c r="D53" s="61">
        <f t="shared" si="1"/>
        <v>89.593822020654528</v>
      </c>
      <c r="E53" s="60">
        <v>972.36758999999995</v>
      </c>
      <c r="F53" s="60">
        <v>734.97084999999993</v>
      </c>
      <c r="G53" s="61">
        <f t="shared" si="2"/>
        <v>75.585700054029971</v>
      </c>
      <c r="I53" s="71"/>
      <c r="J53" s="55"/>
      <c r="K53" s="57"/>
      <c r="L53" s="55"/>
      <c r="M53" s="29"/>
    </row>
    <row r="54" spans="1:13" x14ac:dyDescent="0.25">
      <c r="A54" s="41" t="s">
        <v>131</v>
      </c>
      <c r="B54" s="60">
        <v>17774.38637</v>
      </c>
      <c r="C54" s="60">
        <v>16200.57033</v>
      </c>
      <c r="D54" s="61">
        <f t="shared" si="1"/>
        <v>91.145595649612289</v>
      </c>
      <c r="E54" s="60">
        <v>219.34119000000001</v>
      </c>
      <c r="F54" s="60">
        <v>278.08229</v>
      </c>
      <c r="G54" s="61">
        <f t="shared" si="2"/>
        <v>126.78069723247147</v>
      </c>
      <c r="I54" s="71"/>
      <c r="J54" s="55"/>
      <c r="K54" s="57"/>
      <c r="L54" s="55"/>
      <c r="M54" s="29"/>
    </row>
    <row r="55" spans="1:13" x14ac:dyDescent="0.25">
      <c r="A55" s="41" t="s">
        <v>132</v>
      </c>
      <c r="B55" s="60">
        <v>11404.862090000001</v>
      </c>
      <c r="C55" s="60">
        <v>11337.753570000001</v>
      </c>
      <c r="D55" s="61">
        <f t="shared" si="1"/>
        <v>99.411579732657685</v>
      </c>
      <c r="E55" s="60">
        <v>52.938449999999996</v>
      </c>
      <c r="F55" s="60">
        <v>121.12804</v>
      </c>
      <c r="G55" s="61">
        <f t="shared" si="2"/>
        <v>228.80919256230587</v>
      </c>
      <c r="I55" s="71"/>
      <c r="J55" s="55"/>
      <c r="K55" s="57"/>
      <c r="L55" s="55"/>
      <c r="M55" s="29"/>
    </row>
    <row r="56" spans="1:13" x14ac:dyDescent="0.25">
      <c r="A56" s="41" t="s">
        <v>133</v>
      </c>
      <c r="B56" s="60">
        <v>65641.026540000006</v>
      </c>
      <c r="C56" s="60">
        <v>51584.596549999995</v>
      </c>
      <c r="D56" s="61">
        <f t="shared" si="1"/>
        <v>78.585907730382047</v>
      </c>
      <c r="E56" s="60">
        <v>1717.2592400000001</v>
      </c>
      <c r="F56" s="60">
        <v>1017.65284</v>
      </c>
      <c r="G56" s="61">
        <f t="shared" si="2"/>
        <v>59.260291998778236</v>
      </c>
      <c r="I56" s="71"/>
      <c r="J56" s="55"/>
      <c r="K56" s="57"/>
      <c r="L56" s="55"/>
      <c r="M56" s="29"/>
    </row>
    <row r="57" spans="1:13" x14ac:dyDescent="0.25">
      <c r="A57" s="41" t="s">
        <v>134</v>
      </c>
      <c r="B57" s="60">
        <v>42406.93606</v>
      </c>
      <c r="C57" s="60">
        <v>28700.191420000003</v>
      </c>
      <c r="D57" s="61">
        <f t="shared" si="1"/>
        <v>67.678059502797296</v>
      </c>
      <c r="E57" s="60">
        <v>10949.136699999999</v>
      </c>
      <c r="F57" s="60">
        <v>7629.71162</v>
      </c>
      <c r="G57" s="61">
        <f t="shared" si="2"/>
        <v>69.683225527725853</v>
      </c>
      <c r="I57" s="71"/>
      <c r="J57" s="55"/>
      <c r="K57" s="57"/>
      <c r="L57" s="55"/>
      <c r="M57" s="29"/>
    </row>
    <row r="58" spans="1:13" x14ac:dyDescent="0.25">
      <c r="A58" s="41" t="s">
        <v>135</v>
      </c>
      <c r="B58" s="60">
        <v>11125.492390000001</v>
      </c>
      <c r="C58" s="60">
        <v>8970.0822399999997</v>
      </c>
      <c r="D58" s="61">
        <f t="shared" si="1"/>
        <v>80.626384213454116</v>
      </c>
      <c r="E58" s="60">
        <v>31847.079980000002</v>
      </c>
      <c r="F58" s="60">
        <v>30595.591469999999</v>
      </c>
      <c r="G58" s="61">
        <f t="shared" si="2"/>
        <v>96.070319442831376</v>
      </c>
      <c r="I58" s="71"/>
      <c r="J58" s="55"/>
      <c r="K58" s="57"/>
      <c r="L58" s="55"/>
      <c r="M58" s="29"/>
    </row>
    <row r="59" spans="1:13" x14ac:dyDescent="0.25">
      <c r="A59" s="41" t="s">
        <v>136</v>
      </c>
      <c r="B59" s="60">
        <v>55617.800229999993</v>
      </c>
      <c r="C59" s="60">
        <v>48402.352899999998</v>
      </c>
      <c r="D59" s="61">
        <f t="shared" si="1"/>
        <v>87.02673011129265</v>
      </c>
      <c r="E59" s="60">
        <v>3680.2886100000001</v>
      </c>
      <c r="F59" s="60">
        <v>1476.4262900000001</v>
      </c>
      <c r="G59" s="61">
        <f t="shared" si="2"/>
        <v>40.117133367972471</v>
      </c>
      <c r="I59" s="71"/>
      <c r="J59" s="55"/>
      <c r="K59" s="57"/>
      <c r="L59" s="55"/>
      <c r="M59" s="29"/>
    </row>
    <row r="60" spans="1:13" x14ac:dyDescent="0.25">
      <c r="A60" s="30" t="s">
        <v>137</v>
      </c>
      <c r="B60" s="59">
        <v>290493.32299999997</v>
      </c>
      <c r="C60" s="59">
        <v>232172.06444999998</v>
      </c>
      <c r="D60" s="83">
        <f t="shared" si="1"/>
        <v>79.92337381537682</v>
      </c>
      <c r="E60" s="59">
        <v>17284.093730000001</v>
      </c>
      <c r="F60" s="59">
        <v>15106.162789999998</v>
      </c>
      <c r="G60" s="83">
        <f t="shared" si="2"/>
        <v>87.39921818278637</v>
      </c>
      <c r="I60" s="71"/>
      <c r="J60" s="55"/>
      <c r="K60" s="57"/>
      <c r="L60" s="55"/>
      <c r="M60" s="29"/>
    </row>
    <row r="61" spans="1:13" x14ac:dyDescent="0.25">
      <c r="A61" s="41" t="s">
        <v>138</v>
      </c>
      <c r="B61" s="60">
        <v>8154.61546</v>
      </c>
      <c r="C61" s="60">
        <v>5214.8121100000008</v>
      </c>
      <c r="D61" s="61">
        <f t="shared" si="1"/>
        <v>63.949209322986277</v>
      </c>
      <c r="E61" s="60">
        <v>117.60025999999999</v>
      </c>
      <c r="F61" s="60">
        <v>254.30461</v>
      </c>
      <c r="G61" s="61">
        <f t="shared" si="2"/>
        <v>216.24493857411542</v>
      </c>
      <c r="I61" s="71"/>
      <c r="J61" s="55"/>
      <c r="K61" s="57"/>
      <c r="L61" s="55"/>
      <c r="M61" s="29"/>
    </row>
    <row r="62" spans="1:13" x14ac:dyDescent="0.25">
      <c r="A62" s="41" t="s">
        <v>139</v>
      </c>
      <c r="B62" s="60">
        <v>30651.503710000001</v>
      </c>
      <c r="C62" s="60">
        <v>24160.25966</v>
      </c>
      <c r="D62" s="61">
        <f t="shared" si="1"/>
        <v>78.822428708832831</v>
      </c>
      <c r="E62" s="60">
        <v>1393.1432600000001</v>
      </c>
      <c r="F62" s="60">
        <v>1128.93172</v>
      </c>
      <c r="G62" s="61">
        <f t="shared" si="2"/>
        <v>81.034862128967262</v>
      </c>
      <c r="I62" s="71"/>
      <c r="J62" s="55"/>
      <c r="K62" s="57"/>
      <c r="L62" s="55"/>
      <c r="M62" s="29"/>
    </row>
    <row r="63" spans="1:13" x14ac:dyDescent="0.25">
      <c r="A63" s="41" t="s">
        <v>140</v>
      </c>
      <c r="B63" s="60">
        <v>1484.41995</v>
      </c>
      <c r="C63" s="60">
        <v>1695.6985400000001</v>
      </c>
      <c r="D63" s="61">
        <f t="shared" si="1"/>
        <v>114.23307400308114</v>
      </c>
      <c r="E63" s="60">
        <v>121.69967</v>
      </c>
      <c r="F63" s="60">
        <v>88.070509999999999</v>
      </c>
      <c r="G63" s="61">
        <f t="shared" si="2"/>
        <v>72.367090231222491</v>
      </c>
      <c r="I63" s="71"/>
      <c r="J63" s="55"/>
      <c r="K63" s="57"/>
      <c r="L63" s="55"/>
      <c r="M63" s="29"/>
    </row>
    <row r="64" spans="1:13" x14ac:dyDescent="0.25">
      <c r="A64" s="41" t="s">
        <v>141</v>
      </c>
      <c r="B64" s="60">
        <v>49573.861920000003</v>
      </c>
      <c r="C64" s="60">
        <v>45252.087770000006</v>
      </c>
      <c r="D64" s="61">
        <f t="shared" si="1"/>
        <v>91.282151556047268</v>
      </c>
      <c r="E64" s="60">
        <v>6051.6514000000006</v>
      </c>
      <c r="F64" s="60">
        <v>4503.1383299999998</v>
      </c>
      <c r="G64" s="61">
        <f t="shared" si="2"/>
        <v>74.411727185739736</v>
      </c>
      <c r="I64" s="71"/>
      <c r="J64" s="55"/>
      <c r="K64" s="57"/>
      <c r="L64" s="55"/>
      <c r="M64" s="29"/>
    </row>
    <row r="65" spans="1:13" x14ac:dyDescent="0.25">
      <c r="A65" s="41" t="s">
        <v>142</v>
      </c>
      <c r="B65" s="60">
        <v>11442.038929999999</v>
      </c>
      <c r="C65" s="60">
        <v>11236.248369999999</v>
      </c>
      <c r="D65" s="61">
        <f t="shared" si="1"/>
        <v>98.201452020404901</v>
      </c>
      <c r="E65" s="60">
        <v>191.07286999999999</v>
      </c>
      <c r="F65" s="60">
        <v>205.00570000000002</v>
      </c>
      <c r="G65" s="61">
        <f t="shared" si="2"/>
        <v>107.29189340171634</v>
      </c>
      <c r="I65" s="71"/>
      <c r="J65" s="55"/>
      <c r="K65" s="57"/>
      <c r="L65" s="55"/>
      <c r="M65" s="29"/>
    </row>
    <row r="66" spans="1:13" x14ac:dyDescent="0.25">
      <c r="A66" s="41" t="s">
        <v>143</v>
      </c>
      <c r="B66" s="60">
        <v>37211.915000000001</v>
      </c>
      <c r="C66" s="60">
        <v>32580.475629999997</v>
      </c>
      <c r="D66" s="61">
        <f t="shared" si="1"/>
        <v>87.553880605177127</v>
      </c>
      <c r="E66" s="60">
        <v>1330.9482600000001</v>
      </c>
      <c r="F66" s="60">
        <v>1648.03081</v>
      </c>
      <c r="G66" s="61">
        <f t="shared" si="2"/>
        <v>123.82380739578862</v>
      </c>
      <c r="I66" s="71"/>
      <c r="J66" s="55"/>
      <c r="K66" s="57"/>
      <c r="L66" s="55"/>
      <c r="M66" s="29"/>
    </row>
    <row r="67" spans="1:13" x14ac:dyDescent="0.25">
      <c r="A67" s="41" t="s">
        <v>144</v>
      </c>
      <c r="B67" s="60">
        <v>49470.340069999998</v>
      </c>
      <c r="C67" s="60">
        <v>46946.875070000002</v>
      </c>
      <c r="D67" s="61">
        <f t="shared" si="1"/>
        <v>94.899034458972139</v>
      </c>
      <c r="E67" s="60">
        <v>1982.78322</v>
      </c>
      <c r="F67" s="60">
        <v>1189.9760100000001</v>
      </c>
      <c r="G67" s="61">
        <f t="shared" si="2"/>
        <v>60.015436785873142</v>
      </c>
      <c r="I67" s="71"/>
      <c r="J67" s="55"/>
      <c r="K67" s="57"/>
      <c r="L67" s="55"/>
      <c r="M67" s="29"/>
    </row>
    <row r="68" spans="1:13" x14ac:dyDescent="0.25">
      <c r="A68" s="41" t="s">
        <v>145</v>
      </c>
      <c r="B68" s="60">
        <v>96630.190739999991</v>
      </c>
      <c r="C68" s="60">
        <v>62365.791069999999</v>
      </c>
      <c r="D68" s="61">
        <f t="shared" si="1"/>
        <v>64.540689190820075</v>
      </c>
      <c r="E68" s="60">
        <v>4976.8612899999998</v>
      </c>
      <c r="F68" s="60">
        <v>5686.6225999999997</v>
      </c>
      <c r="G68" s="61">
        <f t="shared" si="2"/>
        <v>114.26122346279013</v>
      </c>
      <c r="I68" s="71"/>
      <c r="J68" s="55"/>
      <c r="K68" s="57"/>
      <c r="L68" s="55"/>
      <c r="M68" s="29"/>
    </row>
    <row r="69" spans="1:13" x14ac:dyDescent="0.25">
      <c r="A69" s="41" t="s">
        <v>146</v>
      </c>
      <c r="B69" s="60">
        <v>5874.4372199999998</v>
      </c>
      <c r="C69" s="60">
        <v>2719.8162299999999</v>
      </c>
      <c r="D69" s="61">
        <f t="shared" si="1"/>
        <v>46.299179447184557</v>
      </c>
      <c r="E69" s="60">
        <v>1118.3335</v>
      </c>
      <c r="F69" s="60">
        <v>402.08249999999998</v>
      </c>
      <c r="G69" s="61">
        <f t="shared" si="2"/>
        <v>35.953720424184738</v>
      </c>
      <c r="I69" s="71"/>
      <c r="J69" s="55"/>
      <c r="K69" s="57"/>
      <c r="L69" s="55"/>
      <c r="M69" s="29"/>
    </row>
    <row r="70" spans="1:13" x14ac:dyDescent="0.25">
      <c r="A70" s="30" t="s">
        <v>147</v>
      </c>
      <c r="B70" s="59">
        <v>176177.52924</v>
      </c>
      <c r="C70" s="59">
        <v>136861.98353</v>
      </c>
      <c r="D70" s="83">
        <f t="shared" si="1"/>
        <v>77.684131523696237</v>
      </c>
      <c r="E70" s="59">
        <v>10261.70527</v>
      </c>
      <c r="F70" s="59">
        <v>5629.9754199999998</v>
      </c>
      <c r="G70" s="83">
        <f t="shared" si="2"/>
        <v>54.863936079505038</v>
      </c>
      <c r="I70" s="71"/>
      <c r="J70" s="55"/>
      <c r="K70" s="57"/>
      <c r="L70" s="55"/>
      <c r="M70" s="29"/>
    </row>
    <row r="71" spans="1:13" x14ac:dyDescent="0.25">
      <c r="A71" s="41" t="s">
        <v>148</v>
      </c>
      <c r="B71" s="60">
        <v>11449.36822</v>
      </c>
      <c r="C71" s="60">
        <v>12827.63178</v>
      </c>
      <c r="D71" s="61">
        <f t="shared" ref="D71:D78" si="3">+C71/B71*100</f>
        <v>112.0379005506384</v>
      </c>
      <c r="E71" s="60">
        <v>166.60223999999999</v>
      </c>
      <c r="F71" s="60">
        <v>95.242649999999998</v>
      </c>
      <c r="G71" s="61">
        <f t="shared" ref="G71:G78" si="4">+F71/E71*100</f>
        <v>57.167688741760017</v>
      </c>
      <c r="I71" s="71"/>
      <c r="J71" s="55"/>
      <c r="K71" s="57"/>
      <c r="L71" s="55"/>
      <c r="M71" s="29"/>
    </row>
    <row r="72" spans="1:13" x14ac:dyDescent="0.25">
      <c r="A72" s="41" t="s">
        <v>149</v>
      </c>
      <c r="B72" s="60">
        <v>39891.959860000003</v>
      </c>
      <c r="C72" s="60">
        <v>24420.045420000002</v>
      </c>
      <c r="D72" s="61">
        <f t="shared" si="3"/>
        <v>61.215456712835469</v>
      </c>
      <c r="E72" s="60">
        <v>353.21153999999996</v>
      </c>
      <c r="F72" s="60">
        <v>704.62397999999996</v>
      </c>
      <c r="G72" s="61">
        <f t="shared" si="4"/>
        <v>199.49064518107195</v>
      </c>
      <c r="I72" s="71"/>
      <c r="J72" s="55"/>
      <c r="K72" s="57"/>
      <c r="L72" s="55"/>
      <c r="M72" s="29"/>
    </row>
    <row r="73" spans="1:13" x14ac:dyDescent="0.25">
      <c r="A73" s="41" t="s">
        <v>150</v>
      </c>
      <c r="B73" s="60">
        <v>4830.3173499999994</v>
      </c>
      <c r="C73" s="60">
        <v>2995.4129400000002</v>
      </c>
      <c r="D73" s="61">
        <f t="shared" si="3"/>
        <v>62.012756573851213</v>
      </c>
      <c r="E73" s="60">
        <v>60.940809999999999</v>
      </c>
      <c r="F73" s="60">
        <v>43.463500000000003</v>
      </c>
      <c r="G73" s="61">
        <f t="shared" si="4"/>
        <v>71.320843946773934</v>
      </c>
      <c r="I73" s="71"/>
      <c r="J73" s="55"/>
      <c r="K73" s="57"/>
      <c r="L73" s="55"/>
      <c r="M73" s="29"/>
    </row>
    <row r="74" spans="1:13" x14ac:dyDescent="0.25">
      <c r="A74" s="41" t="s">
        <v>151</v>
      </c>
      <c r="B74" s="60">
        <v>37135.800109999996</v>
      </c>
      <c r="C74" s="60">
        <v>28935.212749999999</v>
      </c>
      <c r="D74" s="61">
        <f t="shared" si="3"/>
        <v>77.917299921614642</v>
      </c>
      <c r="E74" s="60">
        <v>795.70958999999993</v>
      </c>
      <c r="F74" s="60">
        <v>734.26561000000004</v>
      </c>
      <c r="G74" s="61">
        <f t="shared" si="4"/>
        <v>92.278089799068539</v>
      </c>
      <c r="I74" s="71"/>
      <c r="J74" s="55"/>
      <c r="K74" s="57"/>
      <c r="L74" s="55"/>
      <c r="M74" s="29"/>
    </row>
    <row r="75" spans="1:13" x14ac:dyDescent="0.25">
      <c r="A75" s="41" t="s">
        <v>152</v>
      </c>
      <c r="B75" s="60">
        <v>17737.57012</v>
      </c>
      <c r="C75" s="60">
        <v>15400.177089999999</v>
      </c>
      <c r="D75" s="61">
        <f t="shared" si="3"/>
        <v>86.822360592872457</v>
      </c>
      <c r="E75" s="60">
        <v>184.66475</v>
      </c>
      <c r="F75" s="60">
        <v>210.18751999999998</v>
      </c>
      <c r="G75" s="61">
        <f t="shared" si="4"/>
        <v>113.82113803527743</v>
      </c>
      <c r="I75" s="71"/>
      <c r="J75" s="55"/>
      <c r="K75" s="57"/>
      <c r="L75" s="55"/>
      <c r="M75" s="29"/>
    </row>
    <row r="76" spans="1:13" x14ac:dyDescent="0.25">
      <c r="A76" s="41" t="s">
        <v>153</v>
      </c>
      <c r="B76" s="60">
        <v>12308.61485</v>
      </c>
      <c r="C76" s="60">
        <v>11566.05128</v>
      </c>
      <c r="D76" s="61">
        <f t="shared" si="3"/>
        <v>93.967123197457099</v>
      </c>
      <c r="E76" s="60">
        <v>610.2681</v>
      </c>
      <c r="F76" s="60">
        <v>662.68024000000003</v>
      </c>
      <c r="G76" s="61">
        <f t="shared" si="4"/>
        <v>108.58837943520234</v>
      </c>
      <c r="I76" s="71"/>
      <c r="J76" s="55"/>
      <c r="K76" s="57"/>
      <c r="L76" s="55"/>
      <c r="M76" s="29"/>
    </row>
    <row r="77" spans="1:13" x14ac:dyDescent="0.25">
      <c r="A77" s="41" t="s">
        <v>154</v>
      </c>
      <c r="B77" s="60">
        <v>5571.9112599999999</v>
      </c>
      <c r="C77" s="60">
        <v>2605.4558999999999</v>
      </c>
      <c r="D77" s="61">
        <f t="shared" si="3"/>
        <v>46.760541911430224</v>
      </c>
      <c r="E77" s="60">
        <v>68.592729999999989</v>
      </c>
      <c r="F77" s="60">
        <v>53.519820000000003</v>
      </c>
      <c r="G77" s="61">
        <f t="shared" si="4"/>
        <v>78.025499203778608</v>
      </c>
      <c r="I77" s="71"/>
      <c r="J77" s="55"/>
      <c r="K77" s="57"/>
      <c r="L77" s="55"/>
      <c r="M77" s="29"/>
    </row>
    <row r="78" spans="1:13" x14ac:dyDescent="0.25">
      <c r="A78" s="41" t="s">
        <v>155</v>
      </c>
      <c r="B78" s="60">
        <v>47251.98747</v>
      </c>
      <c r="C78" s="60">
        <v>38111.996370000001</v>
      </c>
      <c r="D78" s="61">
        <f t="shared" si="3"/>
        <v>80.656917117395494</v>
      </c>
      <c r="E78" s="60">
        <v>8021.71551</v>
      </c>
      <c r="F78" s="60">
        <v>3125.9920999999999</v>
      </c>
      <c r="G78" s="61">
        <f t="shared" si="4"/>
        <v>38.969121955311024</v>
      </c>
      <c r="I78" s="71"/>
      <c r="J78" s="55"/>
      <c r="K78" s="57"/>
      <c r="L78" s="55"/>
      <c r="M78" s="29"/>
    </row>
    <row r="79" spans="1:13" x14ac:dyDescent="0.25">
      <c r="A79" s="30" t="s">
        <v>156</v>
      </c>
      <c r="B79" s="59">
        <v>7.6550000000000002</v>
      </c>
      <c r="C79" s="59">
        <v>3925.0602999999996</v>
      </c>
      <c r="D79" s="84" t="s">
        <v>186</v>
      </c>
      <c r="E79" s="59">
        <v>0</v>
      </c>
      <c r="F79" s="59">
        <v>8000</v>
      </c>
      <c r="G79" s="59">
        <v>0</v>
      </c>
      <c r="I79" s="71"/>
      <c r="J79" s="55"/>
      <c r="K79" s="57"/>
      <c r="L79" s="55"/>
      <c r="M79" s="29"/>
    </row>
    <row r="80" spans="1:13" x14ac:dyDescent="0.25">
      <c r="J80" s="15"/>
      <c r="K80" s="57"/>
    </row>
    <row r="81" spans="1:11" x14ac:dyDescent="0.25">
      <c r="K81" s="57"/>
    </row>
    <row r="82" spans="1:11" x14ac:dyDescent="0.25">
      <c r="A82" s="13" t="s">
        <v>18</v>
      </c>
      <c r="K82" s="57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22" sqref="E22"/>
    </sheetView>
  </sheetViews>
  <sheetFormatPr defaultRowHeight="15" x14ac:dyDescent="0.25"/>
  <cols>
    <col min="1" max="1" width="55.5703125" customWidth="1"/>
    <col min="2" max="3" width="12.7109375" customWidth="1"/>
    <col min="4" max="4" width="14" customWidth="1"/>
    <col min="5" max="6" width="11.7109375" customWidth="1"/>
    <col min="7" max="7" width="18.7109375" customWidth="1"/>
  </cols>
  <sheetData>
    <row r="1" spans="1:13" x14ac:dyDescent="0.25">
      <c r="A1" s="43" t="s">
        <v>157</v>
      </c>
      <c r="B1" s="32"/>
      <c r="C1" s="33"/>
      <c r="D1" s="33"/>
      <c r="E1" s="33"/>
      <c r="F1" s="33"/>
      <c r="G1" s="33"/>
    </row>
    <row r="2" spans="1:13" x14ac:dyDescent="0.25">
      <c r="A2" s="108" t="s">
        <v>158</v>
      </c>
      <c r="B2" s="91" t="s">
        <v>159</v>
      </c>
      <c r="C2" s="99"/>
      <c r="D2" s="100"/>
      <c r="E2" s="101" t="s">
        <v>160</v>
      </c>
      <c r="F2" s="102"/>
      <c r="G2" s="103"/>
    </row>
    <row r="3" spans="1:13" x14ac:dyDescent="0.25">
      <c r="A3" s="109"/>
      <c r="B3" s="104" t="s">
        <v>187</v>
      </c>
      <c r="C3" s="104" t="s">
        <v>185</v>
      </c>
      <c r="D3" s="34" t="s">
        <v>185</v>
      </c>
      <c r="E3" s="104" t="s">
        <v>187</v>
      </c>
      <c r="F3" s="104" t="s">
        <v>185</v>
      </c>
      <c r="G3" s="34" t="s">
        <v>185</v>
      </c>
    </row>
    <row r="4" spans="1:13" x14ac:dyDescent="0.25">
      <c r="A4" s="42"/>
      <c r="B4" s="105"/>
      <c r="C4" s="105"/>
      <c r="D4" s="35" t="s">
        <v>184</v>
      </c>
      <c r="E4" s="105"/>
      <c r="F4" s="105"/>
      <c r="G4" s="35" t="s">
        <v>188</v>
      </c>
    </row>
    <row r="5" spans="1:13" ht="15" customHeight="1" x14ac:dyDescent="0.25">
      <c r="A5" s="51"/>
      <c r="B5" s="37" t="s">
        <v>23</v>
      </c>
      <c r="C5" s="37" t="s">
        <v>23</v>
      </c>
      <c r="D5" s="44" t="s">
        <v>82</v>
      </c>
      <c r="E5" s="37" t="s">
        <v>23</v>
      </c>
      <c r="F5" s="37" t="s">
        <v>23</v>
      </c>
      <c r="G5" s="38" t="s">
        <v>82</v>
      </c>
      <c r="J5" s="15"/>
      <c r="K5" s="15"/>
    </row>
    <row r="6" spans="1:13" ht="15" customHeight="1" x14ac:dyDescent="0.25">
      <c r="A6" s="30" t="s">
        <v>161</v>
      </c>
      <c r="B6" s="39">
        <v>1239958.2819799997</v>
      </c>
      <c r="C6" s="59">
        <v>1038091.21579</v>
      </c>
      <c r="D6" s="77">
        <v>83.719850165631954</v>
      </c>
      <c r="E6" s="59">
        <v>192041.61695999998</v>
      </c>
      <c r="F6" s="59">
        <v>167858.88166000001</v>
      </c>
      <c r="G6" s="45">
        <v>87.407554840033995</v>
      </c>
      <c r="I6" s="63"/>
      <c r="J6" s="63"/>
      <c r="K6" s="63"/>
      <c r="L6" s="63"/>
      <c r="M6" s="63"/>
    </row>
    <row r="7" spans="1:13" x14ac:dyDescent="0.25">
      <c r="A7" s="30" t="s">
        <v>182</v>
      </c>
      <c r="B7" s="40">
        <v>79028.714200000002</v>
      </c>
      <c r="C7" s="40">
        <v>72600.47331999999</v>
      </c>
      <c r="D7" s="78">
        <v>91.865942720854733</v>
      </c>
      <c r="E7" s="40">
        <v>3820.1185699999996</v>
      </c>
      <c r="F7" s="40">
        <v>4119.1697999999997</v>
      </c>
      <c r="G7" s="61">
        <v>107.82832324495102</v>
      </c>
      <c r="I7" s="63"/>
      <c r="J7" s="63"/>
      <c r="K7" s="63"/>
      <c r="L7" s="63"/>
      <c r="M7" s="15"/>
    </row>
    <row r="8" spans="1:13" x14ac:dyDescent="0.25">
      <c r="A8" s="30" t="s">
        <v>181</v>
      </c>
      <c r="B8" s="40">
        <v>51579.030420000003</v>
      </c>
      <c r="C8" s="40">
        <v>50745.610359999999</v>
      </c>
      <c r="D8" s="78">
        <v>98.384188199712952</v>
      </c>
      <c r="E8" s="40">
        <v>1237.9384399999999</v>
      </c>
      <c r="F8" s="40">
        <v>2002.7056599999999</v>
      </c>
      <c r="G8" s="61">
        <v>161.77748386260629</v>
      </c>
      <c r="I8" s="63"/>
      <c r="J8" s="63"/>
      <c r="K8" s="63"/>
      <c r="L8" s="63"/>
      <c r="M8" s="15"/>
    </row>
    <row r="9" spans="1:13" x14ac:dyDescent="0.25">
      <c r="A9" s="30" t="s">
        <v>180</v>
      </c>
      <c r="B9" s="40">
        <v>4882.6415999999999</v>
      </c>
      <c r="C9" s="40">
        <v>7479.99917</v>
      </c>
      <c r="D9" s="78">
        <v>153.19574490169421</v>
      </c>
      <c r="E9" s="40">
        <v>90.769990000000007</v>
      </c>
      <c r="F9" s="40">
        <v>95.383839999999992</v>
      </c>
      <c r="G9" s="61">
        <v>105.08301256836097</v>
      </c>
      <c r="I9" s="63"/>
      <c r="J9" s="63"/>
      <c r="K9" s="63"/>
      <c r="L9" s="63"/>
      <c r="M9" s="29"/>
    </row>
    <row r="10" spans="1:13" x14ac:dyDescent="0.25">
      <c r="A10" s="30" t="s">
        <v>179</v>
      </c>
      <c r="B10" s="40">
        <v>125123.52322</v>
      </c>
      <c r="C10" s="40">
        <v>112237.4469</v>
      </c>
      <c r="D10" s="78">
        <v>89.701315956918108</v>
      </c>
      <c r="E10" s="40">
        <v>11136.19436</v>
      </c>
      <c r="F10" s="40">
        <v>10832.432190000001</v>
      </c>
      <c r="G10" s="61">
        <v>97.272298236001703</v>
      </c>
      <c r="I10" s="63"/>
      <c r="J10" s="63"/>
      <c r="K10" s="63"/>
      <c r="L10" s="63"/>
      <c r="M10" s="29"/>
    </row>
    <row r="11" spans="1:13" ht="15" customHeight="1" x14ac:dyDescent="0.25">
      <c r="A11" s="30" t="s">
        <v>178</v>
      </c>
      <c r="B11" s="40">
        <v>151592.68356999999</v>
      </c>
      <c r="C11" s="40">
        <v>100066.89277999999</v>
      </c>
      <c r="D11" s="78">
        <v>66.010370964765414</v>
      </c>
      <c r="E11" s="60">
        <v>58709.38536</v>
      </c>
      <c r="F11" s="60">
        <v>47217.097950000003</v>
      </c>
      <c r="G11" s="61">
        <v>80.425127363316008</v>
      </c>
      <c r="I11" s="63"/>
      <c r="J11" s="63"/>
      <c r="K11" s="63"/>
      <c r="L11" s="63"/>
      <c r="M11" s="29"/>
    </row>
    <row r="12" spans="1:13" ht="15" customHeight="1" x14ac:dyDescent="0.25">
      <c r="A12" s="30" t="s">
        <v>177</v>
      </c>
      <c r="B12" s="40">
        <v>128885.65720999998</v>
      </c>
      <c r="C12" s="40">
        <v>131650.41907</v>
      </c>
      <c r="D12" s="78">
        <v>102.14512764247714</v>
      </c>
      <c r="E12" s="40">
        <v>13296.80133</v>
      </c>
      <c r="F12" s="40">
        <v>13374.79088</v>
      </c>
      <c r="G12" s="61">
        <v>100.58652865500849</v>
      </c>
      <c r="I12" s="63"/>
      <c r="J12" s="63"/>
      <c r="K12" s="63"/>
      <c r="L12" s="63"/>
      <c r="M12" s="15"/>
    </row>
    <row r="13" spans="1:13" ht="15" customHeight="1" x14ac:dyDescent="0.25">
      <c r="A13" s="30" t="s">
        <v>176</v>
      </c>
      <c r="B13" s="40">
        <v>48813.742149999998</v>
      </c>
      <c r="C13" s="40">
        <v>43610.176650000001</v>
      </c>
      <c r="D13" s="78">
        <v>89.339957825790265</v>
      </c>
      <c r="E13" s="40">
        <v>1591.4478900000001</v>
      </c>
      <c r="F13" s="40">
        <v>1587.1683500000001</v>
      </c>
      <c r="G13" s="61">
        <v>99.731091415126386</v>
      </c>
      <c r="I13" s="63"/>
      <c r="J13" s="63"/>
      <c r="K13" s="63"/>
      <c r="L13" s="63"/>
      <c r="M13" s="15"/>
    </row>
    <row r="14" spans="1:13" x14ac:dyDescent="0.25">
      <c r="A14" s="30" t="s">
        <v>175</v>
      </c>
      <c r="B14" s="40">
        <v>6354.1661799999993</v>
      </c>
      <c r="C14" s="40">
        <v>3957.62041</v>
      </c>
      <c r="D14" s="78">
        <v>62.28386696049553</v>
      </c>
      <c r="E14" s="40">
        <v>1059.69714</v>
      </c>
      <c r="F14" s="40">
        <v>774.26962000000003</v>
      </c>
      <c r="G14" s="61">
        <v>73.065179736164993</v>
      </c>
      <c r="I14" s="63"/>
      <c r="J14" s="63"/>
      <c r="K14" s="63"/>
      <c r="L14" s="63"/>
      <c r="M14" s="29"/>
    </row>
    <row r="15" spans="1:13" ht="15" customHeight="1" x14ac:dyDescent="0.25">
      <c r="A15" s="30" t="s">
        <v>174</v>
      </c>
      <c r="B15" s="40">
        <v>19670.389870000003</v>
      </c>
      <c r="C15" s="40">
        <v>16630.63422</v>
      </c>
      <c r="D15" s="78">
        <v>84.546540917137392</v>
      </c>
      <c r="E15" s="40">
        <v>13945.148029999998</v>
      </c>
      <c r="F15" s="40">
        <v>12977.465920000001</v>
      </c>
      <c r="G15" s="61">
        <v>93.060797146661784</v>
      </c>
      <c r="I15" s="63"/>
      <c r="J15" s="63"/>
      <c r="K15" s="63"/>
      <c r="L15" s="63"/>
      <c r="M15" s="15"/>
    </row>
    <row r="16" spans="1:13" ht="15" customHeight="1" x14ac:dyDescent="0.25">
      <c r="A16" s="30" t="s">
        <v>173</v>
      </c>
      <c r="B16" s="40">
        <v>19710.549749999998</v>
      </c>
      <c r="C16" s="40">
        <v>16390.580689999999</v>
      </c>
      <c r="D16" s="78">
        <v>83.156385275352349</v>
      </c>
      <c r="E16" s="40">
        <v>2388.0114099999996</v>
      </c>
      <c r="F16" s="40">
        <v>1837.4503900000002</v>
      </c>
      <c r="G16" s="61">
        <v>76.944791063623967</v>
      </c>
      <c r="I16" s="63"/>
      <c r="J16" s="63"/>
      <c r="K16" s="63"/>
      <c r="L16" s="63"/>
      <c r="M16" s="15"/>
    </row>
    <row r="17" spans="1:13" ht="15" customHeight="1" x14ac:dyDescent="0.25">
      <c r="A17" s="30" t="s">
        <v>172</v>
      </c>
      <c r="B17" s="40">
        <v>45604.324990000001</v>
      </c>
      <c r="C17" s="40">
        <v>37538.99265</v>
      </c>
      <c r="D17" s="78">
        <v>82.314545074905624</v>
      </c>
      <c r="E17" s="40">
        <v>816.36784999999998</v>
      </c>
      <c r="F17" s="40">
        <v>822.48108999999999</v>
      </c>
      <c r="G17" s="61">
        <v>100.74883399683121</v>
      </c>
      <c r="I17" s="63"/>
      <c r="J17" s="63"/>
      <c r="K17" s="63"/>
      <c r="L17" s="63"/>
      <c r="M17" s="15"/>
    </row>
    <row r="18" spans="1:13" x14ac:dyDescent="0.25">
      <c r="A18" s="30" t="s">
        <v>168</v>
      </c>
      <c r="B18" s="40">
        <v>19921.859420000001</v>
      </c>
      <c r="C18" s="40">
        <v>16978.288260000001</v>
      </c>
      <c r="D18" s="78">
        <v>85.224415563113141</v>
      </c>
      <c r="E18" s="40">
        <v>233.64112</v>
      </c>
      <c r="F18" s="40">
        <v>226.03874999999999</v>
      </c>
      <c r="G18" s="61">
        <v>96.746133557312163</v>
      </c>
      <c r="I18" s="63"/>
      <c r="J18" s="63"/>
      <c r="K18" s="63"/>
      <c r="L18" s="63"/>
      <c r="M18" s="15"/>
    </row>
    <row r="19" spans="1:13" x14ac:dyDescent="0.25">
      <c r="A19" s="30" t="s">
        <v>167</v>
      </c>
      <c r="B19" s="40">
        <v>47661.873310000003</v>
      </c>
      <c r="C19" s="40">
        <v>35699.471279999998</v>
      </c>
      <c r="D19" s="78">
        <v>74.901527784703845</v>
      </c>
      <c r="E19" s="40">
        <v>1730.5593799999999</v>
      </c>
      <c r="F19" s="40">
        <v>1024.8644400000001</v>
      </c>
      <c r="G19" s="61">
        <v>59.221570310982344</v>
      </c>
      <c r="I19" s="63"/>
      <c r="J19" s="63"/>
      <c r="K19" s="63"/>
      <c r="L19" s="63"/>
      <c r="M19" s="15"/>
    </row>
    <row r="20" spans="1:13" ht="15" customHeight="1" x14ac:dyDescent="0.25">
      <c r="A20" s="30" t="s">
        <v>166</v>
      </c>
      <c r="B20" s="40">
        <v>4325.6939000000002</v>
      </c>
      <c r="C20" s="40">
        <v>5948.7283299999999</v>
      </c>
      <c r="D20" s="78">
        <v>137.5207878208858</v>
      </c>
      <c r="E20" s="40">
        <v>4241.32978</v>
      </c>
      <c r="F20" s="40">
        <v>8004.9310400000004</v>
      </c>
      <c r="G20" s="61">
        <v>188.73635051316381</v>
      </c>
      <c r="I20" s="63"/>
      <c r="J20" s="63"/>
      <c r="K20" s="63"/>
      <c r="L20" s="63"/>
      <c r="M20" s="29"/>
    </row>
    <row r="21" spans="1:13" ht="15" customHeight="1" x14ac:dyDescent="0.25">
      <c r="A21" s="30" t="s">
        <v>165</v>
      </c>
      <c r="B21" s="40">
        <v>109770.39543000003</v>
      </c>
      <c r="C21" s="40">
        <v>86544.342230000009</v>
      </c>
      <c r="D21" s="78">
        <v>78.841241202587128</v>
      </c>
      <c r="E21" s="40">
        <v>58248.884109999985</v>
      </c>
      <c r="F21" s="40">
        <v>45257.995929999997</v>
      </c>
      <c r="G21" s="61">
        <v>77.697618798211877</v>
      </c>
      <c r="I21" s="63"/>
      <c r="J21" s="63"/>
      <c r="K21" s="63"/>
      <c r="L21" s="63"/>
      <c r="M21" s="29"/>
    </row>
    <row r="22" spans="1:13" x14ac:dyDescent="0.25">
      <c r="A22" s="30" t="s">
        <v>164</v>
      </c>
      <c r="B22" s="40">
        <v>187093.58026999998</v>
      </c>
      <c r="C22" s="40">
        <v>166208.46726999999</v>
      </c>
      <c r="D22" s="78">
        <v>88.837076627717479</v>
      </c>
      <c r="E22" s="40">
        <v>11194.206330000001</v>
      </c>
      <c r="F22" s="40">
        <v>9236.9612199999992</v>
      </c>
      <c r="G22" s="61">
        <v>82.51555266803804</v>
      </c>
      <c r="I22" s="63"/>
      <c r="J22" s="63"/>
      <c r="K22" s="63"/>
      <c r="L22" s="63"/>
      <c r="M22" s="29"/>
    </row>
    <row r="23" spans="1:13" x14ac:dyDescent="0.25">
      <c r="A23" s="30" t="s">
        <v>163</v>
      </c>
      <c r="B23" s="40">
        <v>104547.76246000001</v>
      </c>
      <c r="C23" s="40">
        <v>66538.201580000008</v>
      </c>
      <c r="D23" s="78">
        <v>63.643831311509445</v>
      </c>
      <c r="E23" s="40">
        <v>6112.6070399999999</v>
      </c>
      <c r="F23" s="40">
        <v>6146.1094400000002</v>
      </c>
      <c r="G23" s="61">
        <v>100.54808692560744</v>
      </c>
      <c r="I23" s="63"/>
      <c r="J23" s="63"/>
      <c r="K23" s="63"/>
      <c r="L23" s="63"/>
      <c r="M23" s="15"/>
    </row>
    <row r="24" spans="1:13" x14ac:dyDescent="0.25">
      <c r="A24" s="30" t="s">
        <v>169</v>
      </c>
      <c r="B24" s="40">
        <v>19040.50606</v>
      </c>
      <c r="C24" s="40">
        <v>16447.251749999999</v>
      </c>
      <c r="D24" s="78">
        <v>86.380328853507365</v>
      </c>
      <c r="E24" s="57">
        <v>712.32333999999992</v>
      </c>
      <c r="F24" s="75">
        <v>772.58011999999997</v>
      </c>
      <c r="G24" s="61">
        <v>108.4591893338775</v>
      </c>
      <c r="I24" s="63"/>
      <c r="J24" s="63"/>
      <c r="K24" s="63"/>
      <c r="L24" s="63"/>
      <c r="M24" s="15"/>
    </row>
    <row r="25" spans="1:13" x14ac:dyDescent="0.25">
      <c r="A25" s="30" t="s">
        <v>162</v>
      </c>
      <c r="B25" s="40">
        <v>686.48131000000001</v>
      </c>
      <c r="C25" s="40">
        <v>1341.44741</v>
      </c>
      <c r="D25" s="78">
        <v>195.40916707550275</v>
      </c>
      <c r="E25" s="40">
        <v>693.16653000000008</v>
      </c>
      <c r="F25" s="40">
        <v>399.10394000000002</v>
      </c>
      <c r="G25" s="61">
        <v>57.576920224350701</v>
      </c>
      <c r="I25" s="63"/>
      <c r="J25" s="63"/>
      <c r="K25" s="63"/>
      <c r="L25" s="63"/>
      <c r="M25" s="15"/>
    </row>
    <row r="26" spans="1:13" x14ac:dyDescent="0.25">
      <c r="A26" s="30" t="s">
        <v>170</v>
      </c>
      <c r="B26" s="40">
        <v>64135.17222</v>
      </c>
      <c r="C26" s="40">
        <v>49425.686350000004</v>
      </c>
      <c r="D26" s="78">
        <v>77.064868837425564</v>
      </c>
      <c r="E26" s="40">
        <v>732.31942000000004</v>
      </c>
      <c r="F26" s="40">
        <v>1136.5410899999999</v>
      </c>
      <c r="G26" s="61">
        <v>155.1974533189356</v>
      </c>
      <c r="I26" s="63"/>
      <c r="J26" s="63"/>
      <c r="K26" s="63"/>
      <c r="L26" s="63"/>
      <c r="M26" s="15"/>
    </row>
    <row r="27" spans="1:13" x14ac:dyDescent="0.25">
      <c r="A27" s="30" t="s">
        <v>171</v>
      </c>
      <c r="B27" s="40">
        <v>1529.5344399999999</v>
      </c>
      <c r="C27" s="40">
        <v>50.485109999999999</v>
      </c>
      <c r="D27" s="78">
        <v>3.3006847495372513</v>
      </c>
      <c r="E27" s="40">
        <v>50.699539999999999</v>
      </c>
      <c r="F27" s="40">
        <v>13.34</v>
      </c>
      <c r="G27" s="61">
        <v>26.311875807946191</v>
      </c>
      <c r="I27" s="63"/>
      <c r="J27" s="63"/>
      <c r="K27" s="63"/>
      <c r="L27" s="63"/>
    </row>
    <row r="28" spans="1:13" x14ac:dyDescent="0.25">
      <c r="D28" s="48"/>
      <c r="J28" s="50"/>
      <c r="K28" s="50"/>
    </row>
    <row r="30" spans="1:13" x14ac:dyDescent="0.25">
      <c r="A30" s="13" t="s">
        <v>18</v>
      </c>
    </row>
    <row r="31" spans="1:13" x14ac:dyDescent="0.25">
      <c r="B31" s="57"/>
      <c r="C31" s="57"/>
      <c r="D31" s="57"/>
      <c r="E31" s="57"/>
      <c r="F31" s="57"/>
      <c r="G31" s="57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aaa</vt:lpstr>
      <vt:lpstr>ffffffff</vt:lpstr>
      <vt:lpstr>lvbionm</vt:lpstr>
      <vt:lpstr>oougug</vt:lpstr>
      <vt:lpstr>polje</vt:lpstr>
      <vt:lpstr>svsds</vt:lpstr>
      <vt:lpstr>uyfur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2020-07-30T07:05:25Z</dcterms:modified>
</cp:coreProperties>
</file>