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e 1" sheetId="1" r:id="rId1"/>
    <sheet name="Table 2" sheetId="2" r:id="rId2"/>
    <sheet name="Table 3" sheetId="3" r:id="rId3"/>
    <sheet name="Table 4" sheetId="4" r:id="rId4"/>
    <sheet name="Tabela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5" l="1"/>
  <c r="D27" i="5"/>
  <c r="G26" i="5"/>
  <c r="D26" i="5"/>
  <c r="G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F6" i="5"/>
  <c r="E6" i="5"/>
  <c r="G6" i="5" s="1"/>
  <c r="C6" i="5"/>
  <c r="D6" i="5" s="1"/>
  <c r="B6" i="5"/>
  <c r="G79" i="4" l="1"/>
  <c r="D79" i="4"/>
  <c r="G78" i="4"/>
  <c r="D78" i="4"/>
  <c r="G77" i="4"/>
  <c r="D77" i="4"/>
  <c r="G76" i="4"/>
  <c r="D76" i="4"/>
  <c r="G75" i="4"/>
  <c r="D75" i="4"/>
  <c r="G74" i="4"/>
  <c r="D74" i="4"/>
  <c r="G73" i="4"/>
  <c r="D73" i="4"/>
  <c r="G72" i="4"/>
  <c r="D72" i="4"/>
  <c r="G71" i="4"/>
  <c r="D71" i="4"/>
  <c r="G70" i="4"/>
  <c r="D70" i="4"/>
  <c r="G69" i="4"/>
  <c r="G68" i="4"/>
  <c r="D68" i="4"/>
  <c r="G67" i="4"/>
  <c r="D67" i="4"/>
  <c r="G66" i="4"/>
  <c r="D66" i="4"/>
  <c r="G65" i="4"/>
  <c r="D65" i="4"/>
  <c r="G64" i="4"/>
  <c r="D64" i="4"/>
  <c r="G63" i="4"/>
  <c r="D63" i="4"/>
  <c r="D62" i="4"/>
  <c r="G61" i="4"/>
  <c r="D61" i="4"/>
  <c r="G60" i="4"/>
  <c r="D60" i="4"/>
  <c r="G59" i="4"/>
  <c r="D59" i="4"/>
  <c r="G58" i="4"/>
  <c r="D58" i="4"/>
  <c r="G57" i="4"/>
  <c r="D57" i="4"/>
  <c r="G56" i="4"/>
  <c r="D56" i="4"/>
  <c r="G55" i="4"/>
  <c r="D55" i="4"/>
  <c r="G54" i="4"/>
  <c r="D54" i="4"/>
  <c r="G53" i="4"/>
  <c r="D53" i="4"/>
  <c r="G52" i="4"/>
  <c r="D52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D24" i="4"/>
  <c r="D23" i="4"/>
  <c r="G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F6" i="4"/>
  <c r="G6" i="4" s="1"/>
  <c r="E6" i="4"/>
  <c r="C6" i="4"/>
  <c r="B6" i="4"/>
  <c r="D6" i="4" s="1"/>
  <c r="E41" i="3"/>
  <c r="G41" i="3" s="1"/>
  <c r="D41" i="3"/>
  <c r="F41" i="3" s="1"/>
  <c r="C41" i="3"/>
  <c r="B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J11" i="2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</calcChain>
</file>

<file path=xl/sharedStrings.xml><?xml version="1.0" encoding="utf-8"?>
<sst xmlns="http://schemas.openxmlformats.org/spreadsheetml/2006/main" count="257" uniqueCount="185">
  <si>
    <t>PERIOD</t>
  </si>
  <si>
    <t>April</t>
  </si>
  <si>
    <t>TRGOVINSKI</t>
  </si>
  <si>
    <t>PARTNERI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</si>
  <si>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</si>
  <si>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</si>
  <si>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</si>
  <si>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</si>
  <si>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</si>
  <si>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</si>
  <si>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</si>
  <si>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</si>
  <si>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</si>
  <si>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</si>
  <si>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</si>
  <si>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</si>
  <si>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</si>
  <si>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</si>
  <si>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</si>
  <si>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</si>
  <si>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</si>
  <si>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</si>
  <si>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</si>
  <si>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</si>
  <si>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</si>
  <si>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</si>
  <si>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</si>
  <si>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</si>
  <si>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</si>
  <si>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</si>
  <si>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</si>
  <si>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</si>
  <si>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</si>
  <si>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</si>
  <si>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</si>
  <si>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</si>
  <si>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</si>
  <si>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</si>
  <si>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</si>
  <si>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</si>
  <si>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</si>
  <si>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</si>
  <si>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</si>
  <si>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</si>
  <si>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</si>
  <si>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</si>
  <si>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</si>
  <si>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</si>
  <si>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</si>
  <si>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</si>
  <si>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</si>
  <si>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</si>
  <si>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</si>
  <si>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</si>
  <si>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</si>
  <si>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</si>
  <si>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</si>
  <si>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</si>
  <si>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</si>
  <si>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</si>
  <si>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</si>
  <si>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</si>
  <si>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</si>
  <si>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</si>
  <si>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</si>
  <si>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</si>
  <si>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</si>
  <si>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</si>
  <si>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</si>
  <si>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</si>
  <si>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</si>
  <si>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</si>
  <si>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</si>
  <si>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</si>
  <si>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</si>
  <si>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</si>
  <si>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r>
      <t xml:space="preserve">
Table 2.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</si>
  <si>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</si>
  <si>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</si>
  <si>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</si>
  <si>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</si>
  <si>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</si>
  <si>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</si>
  <si>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</si>
  <si>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</si>
  <si>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</si>
  <si>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</si>
  <si>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</si>
  <si>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</si>
  <si>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</si>
  <si>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</si>
  <si>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</si>
  <si>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</si>
  <si>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</si>
  <si>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</si>
  <si>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</si>
  <si>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</si>
  <si>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</si>
  <si>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</si>
  <si>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</si>
  <si>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</si>
  <si>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</si>
  <si>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</si>
  <si>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</si>
  <si>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</si>
  <si>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</si>
  <si>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</si>
  <si>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</si>
  <si>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</si>
  <si>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</si>
  <si>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</si>
  <si>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</si>
  <si>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</si>
  <si>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</si>
  <si>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</si>
  <si>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</si>
  <si>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</si>
  <si>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</si>
  <si>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</si>
  <si>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</si>
  <si>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</si>
  <si>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</si>
  <si>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</si>
  <si>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</si>
  <si>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</si>
  <si>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</si>
  <si>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</si>
  <si>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</si>
  <si>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</si>
  <si>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</si>
  <si>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</si>
  <si>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</si>
  <si>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</si>
  <si>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</si>
  <si>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</si>
  <si>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</si>
  <si>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</si>
  <si>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</si>
  <si>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</si>
  <si>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</si>
  <si>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</si>
  <si>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</si>
  <si>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</si>
  <si>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</si>
  <si>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</si>
  <si>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</si>
  <si>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</si>
  <si>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</si>
  <si>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</si>
  <si>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</si>
  <si>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</si>
  <si>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r>
      <t xml:space="preserve">
Table 2.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</si>
  <si>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</si>
  <si>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</si>
  <si>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</si>
  <si>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</si>
  <si>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</si>
  <si>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</si>
  <si>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</si>
  <si>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</si>
  <si>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</si>
  <si>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</si>
  <si>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</si>
  <si>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</si>
  <si>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</si>
  <si>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</si>
  <si>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</si>
  <si>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</si>
  <si>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</si>
  <si>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</si>
  <si>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</si>
  <si>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</si>
  <si>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</si>
  <si>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</si>
  <si>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</si>
  <si>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</si>
  <si>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Eu-27</t>
  </si>
  <si>
    <t>Other countries (Outside Eu-27 and CEFTA)</t>
  </si>
  <si>
    <t>European Union-27</t>
  </si>
  <si>
    <t>300¹</t>
  </si>
  <si>
    <t>Jan - Aug 2020</t>
  </si>
  <si>
    <t>Jan -Aug 2021</t>
  </si>
  <si>
    <t>Jan - Aug 2021</t>
  </si>
  <si>
    <t>Jan -Aug 2020</t>
  </si>
  <si>
    <r>
      <t>300</t>
    </r>
    <r>
      <rPr>
        <sz val="11"/>
        <color theme="1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</si>
</sst>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2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indent="1"/>
    </xf>
    <xf numFmtId="164" fontId="0" fillId="0" borderId="0" xfId="0" applyNumberFormat="1"/>
    <xf numFmtId="3" fontId="0" fillId="0" borderId="0" xfId="0" applyNumberFormat="1"/>
    <xf numFmtId="0" fontId="7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0" borderId="0" xfId="0" applyFont="1"/>
    <xf numFmtId="49" fontId="10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3" fontId="7" fillId="2" borderId="3" xfId="0" applyNumberFormat="1" applyFont="1" applyFill="1" applyBorder="1" applyAlignment="1"/>
    <xf numFmtId="0" fontId="8" fillId="2" borderId="3" xfId="0" applyFont="1" applyFill="1" applyBorder="1" applyAlignment="1">
      <alignment horizontal="left" vertical="center" indent="2"/>
    </xf>
    <xf numFmtId="0" fontId="7" fillId="2" borderId="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166" fontId="0" fillId="0" borderId="0" xfId="0" applyNumberFormat="1"/>
    <xf numFmtId="167" fontId="0" fillId="0" borderId="0" xfId="0" applyNumberFormat="1"/>
    <xf numFmtId="0" fontId="7" fillId="2" borderId="7" xfId="0" applyFont="1" applyFill="1" applyBorder="1" applyAlignment="1">
      <alignment horizontal="right"/>
    </xf>
    <xf numFmtId="0" fontId="7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indent="2"/>
    </xf>
    <xf numFmtId="0" fontId="7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/>
    <xf numFmtId="165" fontId="7" fillId="0" borderId="10" xfId="1" applyNumberFormat="1" applyFont="1" applyFill="1" applyBorder="1" applyAlignment="1"/>
    <xf numFmtId="0" fontId="9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3" fontId="19" fillId="0" borderId="3" xfId="2" applyNumberFormat="1" applyFont="1" applyBorder="1"/>
    <xf numFmtId="3" fontId="0" fillId="0" borderId="3" xfId="3" applyNumberFormat="1" applyFont="1" applyBorder="1"/>
    <xf numFmtId="165" fontId="0" fillId="0" borderId="3" xfId="3" applyNumberFormat="1" applyFont="1" applyBorder="1"/>
    <xf numFmtId="168" fontId="0" fillId="0" borderId="0" xfId="0" applyNumberFormat="1"/>
    <xf numFmtId="3" fontId="20" fillId="0" borderId="3" xfId="0" applyNumberFormat="1" applyFont="1" applyBorder="1"/>
    <xf numFmtId="3" fontId="0" fillId="0" borderId="3" xfId="0" applyNumberFormat="1" applyFont="1" applyBorder="1"/>
    <xf numFmtId="166" fontId="7" fillId="2" borderId="3" xfId="0" applyNumberFormat="1" applyFont="1" applyFill="1" applyBorder="1" applyAlignment="1"/>
    <xf numFmtId="3" fontId="19" fillId="0" borderId="3" xfId="4" applyNumberFormat="1" applyFont="1" applyBorder="1"/>
    <xf numFmtId="166" fontId="8" fillId="2" borderId="3" xfId="0" applyNumberFormat="1" applyFont="1" applyFill="1" applyBorder="1" applyAlignment="1"/>
    <xf numFmtId="0" fontId="8" fillId="0" borderId="0" xfId="0" applyFont="1" applyBorder="1" applyAlignment="1">
      <alignment horizontal="left" vertical="center" indent="2"/>
    </xf>
    <xf numFmtId="3" fontId="9" fillId="0" borderId="0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165" fontId="8" fillId="0" borderId="0" xfId="1" applyNumberFormat="1" applyFont="1" applyBorder="1" applyAlignment="1">
      <alignment horizontal="right"/>
    </xf>
    <xf numFmtId="168" fontId="0" fillId="0" borderId="3" xfId="1" applyNumberFormat="1" applyFont="1" applyBorder="1"/>
    <xf numFmtId="168" fontId="0" fillId="0" borderId="0" xfId="1" applyNumberFormat="1" applyFont="1"/>
    <xf numFmtId="168" fontId="20" fillId="0" borderId="3" xfId="1" applyNumberFormat="1" applyFont="1" applyBorder="1"/>
    <xf numFmtId="3" fontId="2" fillId="0" borderId="3" xfId="2" applyNumberFormat="1" applyFont="1" applyBorder="1"/>
    <xf numFmtId="166" fontId="19" fillId="0" borderId="3" xfId="4" applyNumberFormat="1" applyFont="1" applyBorder="1" applyAlignment="1">
      <alignment horizontal="right"/>
    </xf>
    <xf numFmtId="166" fontId="2" fillId="0" borderId="3" xfId="4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5">
    <cellStyle name="Comma" xfId="1" builtinId="3"/>
    <cellStyle name="Comma 3" xf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32" sqref="D32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</cols>
  <sheetData>
    <row r="1" spans="1:5" s="9" customFormat="1" ht="23.25" customHeight="1" x14ac:dyDescent="0.25">
      <c r="A1" s="37" t="s">
        <v>25</v>
      </c>
      <c r="B1" s="1"/>
      <c r="C1" s="1"/>
      <c r="D1" s="1"/>
    </row>
    <row r="2" spans="1:5" ht="24" x14ac:dyDescent="0.25">
      <c r="A2" s="34" t="s">
        <v>0</v>
      </c>
      <c r="B2" s="2" t="s">
        <v>10</v>
      </c>
      <c r="C2" s="2" t="s">
        <v>11</v>
      </c>
      <c r="D2" s="2" t="s">
        <v>24</v>
      </c>
      <c r="E2" s="3" t="s">
        <v>12</v>
      </c>
    </row>
    <row r="3" spans="1:5" x14ac:dyDescent="0.25">
      <c r="A3" s="4">
        <v>2020</v>
      </c>
      <c r="B3" s="36"/>
      <c r="C3" s="36"/>
      <c r="D3" s="36"/>
      <c r="E3" s="36"/>
    </row>
    <row r="4" spans="1:5" x14ac:dyDescent="0.25">
      <c r="A4" s="5" t="s">
        <v>13</v>
      </c>
      <c r="B4" s="6">
        <v>138806.83222000001</v>
      </c>
      <c r="C4" s="7">
        <v>31232.851589999998</v>
      </c>
      <c r="D4" s="7">
        <v>170039.68381000002</v>
      </c>
      <c r="E4" s="7">
        <v>-107573.98063000001</v>
      </c>
    </row>
    <row r="5" spans="1:5" x14ac:dyDescent="0.25">
      <c r="A5" s="5" t="s">
        <v>14</v>
      </c>
      <c r="B5" s="6">
        <v>191249.54016</v>
      </c>
      <c r="C5" s="7">
        <v>29939.06192</v>
      </c>
      <c r="D5" s="7">
        <v>221188.60208000001</v>
      </c>
      <c r="E5" s="7">
        <v>-161310.47824</v>
      </c>
    </row>
    <row r="6" spans="1:5" x14ac:dyDescent="0.25">
      <c r="A6" s="5" t="s">
        <v>15</v>
      </c>
      <c r="B6" s="6">
        <v>205152.43986000001</v>
      </c>
      <c r="C6" s="7">
        <v>27418.989020000001</v>
      </c>
      <c r="D6" s="7">
        <v>232571.42888000002</v>
      </c>
      <c r="E6" s="7">
        <v>-177733.45084</v>
      </c>
    </row>
    <row r="7" spans="1:5" x14ac:dyDescent="0.25">
      <c r="A7" s="35" t="s">
        <v>1</v>
      </c>
      <c r="B7" s="6">
        <v>151433.72205000001</v>
      </c>
      <c r="C7" s="7">
        <v>25693.27735</v>
      </c>
      <c r="D7" s="7">
        <v>177126.9994</v>
      </c>
      <c r="E7" s="7">
        <v>-125740.44470000001</v>
      </c>
    </row>
    <row r="8" spans="1:5" x14ac:dyDescent="0.25">
      <c r="A8" s="35" t="s">
        <v>16</v>
      </c>
      <c r="B8" s="6">
        <v>160530.86674999999</v>
      </c>
      <c r="C8" s="7">
        <v>18792.024559999998</v>
      </c>
      <c r="D8" s="7">
        <v>179322.89130999998</v>
      </c>
      <c r="E8" s="7">
        <v>-141738.84219</v>
      </c>
    </row>
    <row r="9" spans="1:5" x14ac:dyDescent="0.25">
      <c r="A9" s="35" t="s">
        <v>17</v>
      </c>
      <c r="B9" s="6">
        <v>192535.71618000002</v>
      </c>
      <c r="C9" s="7">
        <v>34786.394220000002</v>
      </c>
      <c r="D9" s="7">
        <v>227322.11040000001</v>
      </c>
      <c r="E9" s="7">
        <v>-157749.32196000003</v>
      </c>
    </row>
    <row r="10" spans="1:5" x14ac:dyDescent="0.25">
      <c r="A10" s="35" t="s">
        <v>18</v>
      </c>
      <c r="B10" s="6">
        <v>180507.42097000001</v>
      </c>
      <c r="C10" s="7">
        <v>32112.844430000001</v>
      </c>
      <c r="D10" s="7">
        <v>212620.2654</v>
      </c>
      <c r="E10" s="7">
        <v>-148394.57654000001</v>
      </c>
    </row>
    <row r="11" spans="1:5" x14ac:dyDescent="0.25">
      <c r="A11" s="35" t="s">
        <v>19</v>
      </c>
      <c r="B11" s="6">
        <v>164878.30093</v>
      </c>
      <c r="C11" s="7">
        <v>30739.49684</v>
      </c>
      <c r="D11" s="7">
        <v>195617.79777</v>
      </c>
      <c r="E11" s="7">
        <v>-134138.80408999999</v>
      </c>
    </row>
    <row r="12" spans="1:5" x14ac:dyDescent="0.25">
      <c r="A12" s="35" t="s">
        <v>20</v>
      </c>
      <c r="B12" s="6">
        <v>179620.05753999998</v>
      </c>
      <c r="C12" s="7">
        <v>23838.380530000002</v>
      </c>
      <c r="D12" s="7">
        <v>203458.43806999997</v>
      </c>
      <c r="E12" s="7">
        <v>-155781.67700999998</v>
      </c>
    </row>
    <row r="13" spans="1:5" x14ac:dyDescent="0.25">
      <c r="A13" s="35" t="s">
        <v>21</v>
      </c>
      <c r="B13" s="6">
        <v>186945.14262999999</v>
      </c>
      <c r="C13" s="7">
        <v>32064.41764</v>
      </c>
      <c r="D13" s="7">
        <v>219009.56026999999</v>
      </c>
      <c r="E13" s="7">
        <v>-154880.72498999999</v>
      </c>
    </row>
    <row r="14" spans="1:5" x14ac:dyDescent="0.25">
      <c r="A14" s="35" t="s">
        <v>22</v>
      </c>
      <c r="B14" s="6">
        <v>172008.31988999998</v>
      </c>
      <c r="C14" s="7">
        <v>37892.822100000005</v>
      </c>
      <c r="D14" s="7">
        <v>209901.14198999997</v>
      </c>
      <c r="E14" s="7">
        <v>-134115.49778999999</v>
      </c>
    </row>
    <row r="15" spans="1:5" x14ac:dyDescent="0.25">
      <c r="A15" s="35" t="s">
        <v>23</v>
      </c>
      <c r="B15" s="6">
        <v>181501.78909000001</v>
      </c>
      <c r="C15" s="7">
        <v>41617.527130000002</v>
      </c>
      <c r="D15" s="7">
        <v>223119.31622000001</v>
      </c>
      <c r="E15" s="7">
        <v>-139884.26196</v>
      </c>
    </row>
    <row r="16" spans="1:5" x14ac:dyDescent="0.25">
      <c r="A16" s="4">
        <v>2021</v>
      </c>
      <c r="B16" s="36"/>
      <c r="C16" s="36"/>
      <c r="D16" s="7"/>
      <c r="E16" s="7"/>
    </row>
    <row r="17" spans="1:7" x14ac:dyDescent="0.25">
      <c r="A17" s="5" t="s">
        <v>13</v>
      </c>
      <c r="B17" s="6">
        <v>103762.82051000001</v>
      </c>
      <c r="C17" s="6">
        <v>25318.068309999999</v>
      </c>
      <c r="D17" s="6">
        <f>C17+B17</f>
        <v>129080.88882000001</v>
      </c>
      <c r="E17" s="6">
        <f>C17-B17</f>
        <v>-78444.752200000003</v>
      </c>
    </row>
    <row r="18" spans="1:7" s="9" customFormat="1" x14ac:dyDescent="0.25">
      <c r="A18" s="5" t="s">
        <v>14</v>
      </c>
      <c r="B18" s="6">
        <v>149197.99608000001</v>
      </c>
      <c r="C18" s="6">
        <v>34901.257290000001</v>
      </c>
      <c r="D18" s="6">
        <f t="shared" ref="D18:D23" si="0">C18+B18</f>
        <v>184099.25337000002</v>
      </c>
      <c r="E18" s="6">
        <f t="shared" ref="E18:E24" si="1">C18-B18</f>
        <v>-114296.73879</v>
      </c>
    </row>
    <row r="19" spans="1:7" s="9" customFormat="1" x14ac:dyDescent="0.25">
      <c r="A19" s="5" t="s">
        <v>15</v>
      </c>
      <c r="B19" s="6">
        <v>185445.14939999999</v>
      </c>
      <c r="C19" s="6">
        <v>34194.600469999998</v>
      </c>
      <c r="D19" s="6">
        <f t="shared" si="0"/>
        <v>219639.74987</v>
      </c>
      <c r="E19" s="6">
        <f t="shared" si="1"/>
        <v>-151250.54892999999</v>
      </c>
    </row>
    <row r="20" spans="1:7" x14ac:dyDescent="0.25">
      <c r="A20" s="5" t="s">
        <v>1</v>
      </c>
      <c r="B20" s="6">
        <v>200825.37627000001</v>
      </c>
      <c r="C20" s="6">
        <v>41380.198049999999</v>
      </c>
      <c r="D20" s="6">
        <f t="shared" si="0"/>
        <v>242205.57432000001</v>
      </c>
      <c r="E20" s="6">
        <f t="shared" si="1"/>
        <v>-159445.17822</v>
      </c>
    </row>
    <row r="21" spans="1:7" s="9" customFormat="1" x14ac:dyDescent="0.25">
      <c r="A21" s="5" t="s">
        <v>16</v>
      </c>
      <c r="B21" s="6">
        <v>205959.94381</v>
      </c>
      <c r="C21" s="6">
        <v>30809.818319999998</v>
      </c>
      <c r="D21" s="6">
        <f t="shared" si="0"/>
        <v>236769.76212999999</v>
      </c>
      <c r="E21" s="6">
        <f t="shared" si="1"/>
        <v>-175150.12549000001</v>
      </c>
    </row>
    <row r="22" spans="1:7" s="9" customFormat="1" x14ac:dyDescent="0.25">
      <c r="A22" s="5" t="s">
        <v>17</v>
      </c>
      <c r="B22" s="6">
        <v>242234.91721000001</v>
      </c>
      <c r="C22" s="6">
        <v>35928.117279999999</v>
      </c>
      <c r="D22" s="6">
        <f t="shared" si="0"/>
        <v>278163.03448999999</v>
      </c>
      <c r="E22" s="6">
        <f t="shared" si="1"/>
        <v>-206306.79993000001</v>
      </c>
    </row>
    <row r="23" spans="1:7" s="9" customFormat="1" x14ac:dyDescent="0.25">
      <c r="A23" s="5" t="s">
        <v>18</v>
      </c>
      <c r="B23" s="6">
        <v>268122.43540999998</v>
      </c>
      <c r="C23" s="6">
        <v>32619.533920000002</v>
      </c>
      <c r="D23" s="6">
        <f t="shared" si="0"/>
        <v>300741.96932999999</v>
      </c>
      <c r="E23" s="6">
        <f t="shared" si="1"/>
        <v>-235502.90148999996</v>
      </c>
    </row>
    <row r="24" spans="1:7" s="9" customFormat="1" x14ac:dyDescent="0.25">
      <c r="A24" s="5" t="s">
        <v>19</v>
      </c>
      <c r="B24" s="6">
        <v>240322.03456</v>
      </c>
      <c r="C24" s="6">
        <v>31085.310980000002</v>
      </c>
      <c r="D24" s="6">
        <f>C24+B24</f>
        <v>271407.34554000001</v>
      </c>
      <c r="E24" s="6">
        <f t="shared" si="1"/>
        <v>-209236.72357999999</v>
      </c>
    </row>
    <row r="25" spans="1:7" s="9" customFormat="1" x14ac:dyDescent="0.25">
      <c r="A25" s="55"/>
      <c r="B25" s="56"/>
      <c r="C25" s="56"/>
      <c r="D25" s="56"/>
      <c r="E25" s="56"/>
    </row>
    <row r="26" spans="1:7" x14ac:dyDescent="0.25">
      <c r="A26" s="8" t="s">
        <v>26</v>
      </c>
      <c r="B26" s="31"/>
      <c r="C26" s="31"/>
      <c r="G26" s="31"/>
    </row>
    <row r="27" spans="1:7" x14ac:dyDescent="0.25">
      <c r="G27" s="31"/>
    </row>
    <row r="28" spans="1:7" x14ac:dyDescent="0.25">
      <c r="B28" s="31"/>
      <c r="C28" s="31"/>
      <c r="D28" s="31"/>
    </row>
    <row r="30" spans="1:7" x14ac:dyDescent="0.25">
      <c r="D30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G29" sqref="G29"/>
    </sheetView>
  </sheetViews>
  <sheetFormatPr defaultRowHeight="15" x14ac:dyDescent="0.25"/>
  <cols>
    <col min="1" max="1" width="17.140625" customWidth="1"/>
    <col min="2" max="2" width="11.85546875" customWidth="1"/>
    <col min="3" max="3" width="12.140625" customWidth="1"/>
    <col min="5" max="5" width="12" customWidth="1"/>
    <col min="7" max="7" width="12.42578125" customWidth="1"/>
    <col min="8" max="8" width="9.28515625" customWidth="1"/>
    <col min="9" max="9" width="11.5703125" customWidth="1"/>
    <col min="10" max="10" width="16.7109375" customWidth="1"/>
    <col min="11" max="11" width="14" customWidth="1"/>
  </cols>
  <sheetData>
    <row r="1" spans="1:14" s="9" customFormat="1" ht="21.75" customHeight="1" x14ac:dyDescent="0.2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4" x14ac:dyDescent="0.25">
      <c r="A2" s="10" t="s">
        <v>2</v>
      </c>
      <c r="B2" s="66" t="s">
        <v>10</v>
      </c>
      <c r="C2" s="67"/>
      <c r="D2" s="67"/>
      <c r="E2" s="68"/>
      <c r="F2" s="66" t="s">
        <v>11</v>
      </c>
      <c r="G2" s="67"/>
      <c r="H2" s="67"/>
      <c r="I2" s="68"/>
      <c r="J2" s="69" t="s">
        <v>12</v>
      </c>
      <c r="K2" s="70"/>
    </row>
    <row r="3" spans="1:14" x14ac:dyDescent="0.25">
      <c r="A3" s="11" t="s">
        <v>3</v>
      </c>
      <c r="B3" s="71" t="s">
        <v>183</v>
      </c>
      <c r="C3" s="72"/>
      <c r="D3" s="71" t="s">
        <v>182</v>
      </c>
      <c r="E3" s="72"/>
      <c r="F3" s="71" t="s">
        <v>183</v>
      </c>
      <c r="G3" s="72"/>
      <c r="H3" s="71" t="s">
        <v>182</v>
      </c>
      <c r="I3" s="72"/>
      <c r="J3" s="12" t="s">
        <v>180</v>
      </c>
      <c r="K3" s="12" t="s">
        <v>182</v>
      </c>
    </row>
    <row r="4" spans="1:14" x14ac:dyDescent="0.25">
      <c r="A4" s="13"/>
      <c r="B4" s="14" t="s">
        <v>4</v>
      </c>
      <c r="C4" s="28" t="s">
        <v>28</v>
      </c>
      <c r="D4" s="14" t="s">
        <v>4</v>
      </c>
      <c r="E4" s="28" t="s">
        <v>28</v>
      </c>
      <c r="F4" s="14" t="s">
        <v>4</v>
      </c>
      <c r="G4" s="28" t="s">
        <v>28</v>
      </c>
      <c r="H4" s="15" t="s">
        <v>4</v>
      </c>
      <c r="I4" s="28" t="s">
        <v>28</v>
      </c>
      <c r="J4" s="28" t="s">
        <v>28</v>
      </c>
      <c r="K4" s="28" t="s">
        <v>28</v>
      </c>
    </row>
    <row r="5" spans="1:14" x14ac:dyDescent="0.25">
      <c r="A5" s="16" t="s">
        <v>29</v>
      </c>
      <c r="B5" s="48">
        <v>100</v>
      </c>
      <c r="C5" s="59">
        <v>1385094.8391199999</v>
      </c>
      <c r="D5" s="48">
        <v>100</v>
      </c>
      <c r="E5" s="59">
        <v>1595870.67325</v>
      </c>
      <c r="F5" s="48">
        <v>100</v>
      </c>
      <c r="G5" s="59">
        <v>230714.93992999999</v>
      </c>
      <c r="H5" s="48">
        <v>100</v>
      </c>
      <c r="I5" s="59">
        <v>266236.90461999999</v>
      </c>
      <c r="J5" s="47">
        <v>-1154379.8991899998</v>
      </c>
      <c r="K5" s="47">
        <v>-1329633.7686300001</v>
      </c>
      <c r="M5" s="49"/>
      <c r="N5" s="49"/>
    </row>
    <row r="6" spans="1:14" x14ac:dyDescent="0.25">
      <c r="A6" s="16" t="s">
        <v>30</v>
      </c>
      <c r="B6" s="48">
        <v>82.352815723052203</v>
      </c>
      <c r="C6" s="59">
        <v>1140664.60045</v>
      </c>
      <c r="D6" s="48">
        <v>82.28701457090331</v>
      </c>
      <c r="E6" s="59">
        <v>1313194.3334300001</v>
      </c>
      <c r="F6" s="48">
        <v>90.000504706370705</v>
      </c>
      <c r="G6" s="59">
        <v>207644.61037000001</v>
      </c>
      <c r="H6" s="48">
        <v>94.208569675189295</v>
      </c>
      <c r="I6" s="59">
        <v>250817.97978999998</v>
      </c>
      <c r="J6" s="47">
        <v>-933019.99008000002</v>
      </c>
      <c r="K6" s="47">
        <v>-1062376.3536400001</v>
      </c>
      <c r="M6" s="49"/>
      <c r="N6" s="49"/>
    </row>
    <row r="7" spans="1:14" ht="15.75" customHeight="1" x14ac:dyDescent="0.25">
      <c r="A7" s="16" t="s">
        <v>176</v>
      </c>
      <c r="B7" s="48">
        <v>44.863409292954842</v>
      </c>
      <c r="C7" s="60">
        <v>621400.76676999999</v>
      </c>
      <c r="D7" s="48">
        <v>45.847138693887274</v>
      </c>
      <c r="E7" s="60">
        <v>731661.04094000009</v>
      </c>
      <c r="F7" s="48">
        <v>40.410581624357498</v>
      </c>
      <c r="G7" s="60">
        <v>93233.249120000008</v>
      </c>
      <c r="H7" s="48">
        <v>34.915796667137499</v>
      </c>
      <c r="I7" s="60">
        <v>92958.736269999994</v>
      </c>
      <c r="J7" s="47">
        <v>-528167.51764999994</v>
      </c>
      <c r="K7" s="47">
        <v>-638702.3046700001</v>
      </c>
      <c r="M7" s="49"/>
      <c r="N7" s="49"/>
    </row>
    <row r="8" spans="1:14" x14ac:dyDescent="0.25">
      <c r="A8" s="16" t="s">
        <v>8</v>
      </c>
      <c r="B8" s="48">
        <v>28.633847098295295</v>
      </c>
      <c r="C8" s="59">
        <v>396605.93839999998</v>
      </c>
      <c r="D8" s="48">
        <v>28.240395415136437</v>
      </c>
      <c r="E8" s="59">
        <v>450680.18844</v>
      </c>
      <c r="F8" s="48">
        <v>40.901212092563597</v>
      </c>
      <c r="G8" s="59">
        <v>94365.206909999994</v>
      </c>
      <c r="H8" s="48">
        <v>44.289292406061939</v>
      </c>
      <c r="I8" s="59">
        <v>117914.44118000001</v>
      </c>
      <c r="J8" s="47">
        <v>-302240.73148999998</v>
      </c>
      <c r="K8" s="47">
        <v>-332765.74725999997</v>
      </c>
      <c r="M8" s="49"/>
      <c r="N8" s="49"/>
    </row>
    <row r="9" spans="1:14" x14ac:dyDescent="0.25">
      <c r="A9" s="16" t="s">
        <v>31</v>
      </c>
      <c r="B9" s="48">
        <v>0.36999376614932339</v>
      </c>
      <c r="C9" s="59">
        <v>5124.7645599999996</v>
      </c>
      <c r="D9" s="48">
        <v>0.351792120383211</v>
      </c>
      <c r="E9" s="59">
        <v>5614.1472800000001</v>
      </c>
      <c r="F9" s="48">
        <v>1.2342913947679348</v>
      </c>
      <c r="G9" s="59">
        <v>2847.6946499999999</v>
      </c>
      <c r="H9" s="48">
        <v>1.3209049042316048</v>
      </c>
      <c r="I9" s="59">
        <v>3516.7363300000002</v>
      </c>
      <c r="J9" s="47">
        <v>-2277.0699099999997</v>
      </c>
      <c r="K9" s="47">
        <v>-2097.41095</v>
      </c>
      <c r="M9" s="49"/>
      <c r="N9" s="49"/>
    </row>
    <row r="10" spans="1:14" x14ac:dyDescent="0.25">
      <c r="A10" s="16" t="s">
        <v>32</v>
      </c>
      <c r="B10" s="48">
        <v>15.005132181565644</v>
      </c>
      <c r="C10" s="59">
        <v>207835.31144999998</v>
      </c>
      <c r="D10" s="48">
        <v>14.685454944962595</v>
      </c>
      <c r="E10" s="59">
        <v>234360.86869999999</v>
      </c>
      <c r="F10" s="48">
        <v>8.2142254184969357</v>
      </c>
      <c r="G10" s="59">
        <v>18951.445239999997</v>
      </c>
      <c r="H10" s="48">
        <v>3.1364390004152392</v>
      </c>
      <c r="I10" s="59">
        <v>8350.358110000001</v>
      </c>
      <c r="J10" s="47">
        <v>-188883.86620999998</v>
      </c>
      <c r="K10" s="47">
        <v>-226010.51058999999</v>
      </c>
      <c r="M10" s="49"/>
      <c r="N10" s="49"/>
    </row>
    <row r="11" spans="1:14" x14ac:dyDescent="0.25">
      <c r="A11" s="16" t="s">
        <v>33</v>
      </c>
      <c r="B11" s="48">
        <v>2.2313741230626558</v>
      </c>
      <c r="C11" s="59">
        <v>30932</v>
      </c>
      <c r="D11" s="48">
        <v>2.6325137101769847</v>
      </c>
      <c r="E11" s="59">
        <v>42011.51427</v>
      </c>
      <c r="F11" s="48">
        <v>0.54236399271744384</v>
      </c>
      <c r="G11" s="59">
        <v>1251.31476</v>
      </c>
      <c r="H11" s="48">
        <v>1.2912487000653592</v>
      </c>
      <c r="I11" s="59">
        <v>3437.7805699999999</v>
      </c>
      <c r="J11" s="47">
        <f>G11-C11</f>
        <v>-29680.685239999999</v>
      </c>
      <c r="K11" s="47">
        <v>-38573.733699999997</v>
      </c>
      <c r="M11" s="49"/>
      <c r="N11" s="49"/>
    </row>
    <row r="12" spans="1:14" x14ac:dyDescent="0.25">
      <c r="A12" s="16" t="s">
        <v>34</v>
      </c>
      <c r="B12" s="48">
        <v>3.8860603967160352E-2</v>
      </c>
      <c r="C12" s="59">
        <v>538.25621999999998</v>
      </c>
      <c r="D12" s="48">
        <v>4.3224653573913897E-2</v>
      </c>
      <c r="E12" s="59">
        <v>689.80956999999989</v>
      </c>
      <c r="F12" s="48">
        <v>8.6144876469768893E-3</v>
      </c>
      <c r="G12" s="59">
        <v>19.87491</v>
      </c>
      <c r="H12" s="48">
        <v>4.2837720098490233E-2</v>
      </c>
      <c r="I12" s="59">
        <v>114.04982000000001</v>
      </c>
      <c r="J12" s="47">
        <v>-518.38130999999998</v>
      </c>
      <c r="K12" s="47">
        <v>-575.75974999999994</v>
      </c>
      <c r="M12" s="49"/>
      <c r="N12" s="49"/>
    </row>
    <row r="13" spans="1:14" x14ac:dyDescent="0.25">
      <c r="A13" s="16" t="s">
        <v>35</v>
      </c>
      <c r="B13" s="48">
        <v>0.99792802410423875</v>
      </c>
      <c r="C13" s="59">
        <v>13822.24956</v>
      </c>
      <c r="D13" s="48">
        <v>1.1765239310879103</v>
      </c>
      <c r="E13" s="59">
        <v>18775.800380000001</v>
      </c>
      <c r="F13" s="48">
        <v>0.49382732229897169</v>
      </c>
      <c r="G13" s="59">
        <v>1139.33341</v>
      </c>
      <c r="H13" s="48">
        <v>0.7573389132050975</v>
      </c>
      <c r="I13" s="59">
        <v>2016.3156799999999</v>
      </c>
      <c r="J13" s="47">
        <v>-12682.916150000001</v>
      </c>
      <c r="K13" s="47">
        <v>-16759.484700000001</v>
      </c>
      <c r="M13" s="49"/>
      <c r="N13" s="49"/>
    </row>
    <row r="14" spans="1:14" x14ac:dyDescent="0.25">
      <c r="A14" s="16" t="s">
        <v>36</v>
      </c>
      <c r="B14" s="48">
        <v>10.134859066342832</v>
      </c>
      <c r="C14" s="59">
        <v>140377.40987999999</v>
      </c>
      <c r="D14" s="48">
        <v>10.024185663128577</v>
      </c>
      <c r="E14" s="59">
        <v>159973.03922999999</v>
      </c>
      <c r="F14" s="48">
        <v>7.3349053837321652</v>
      </c>
      <c r="G14" s="59">
        <v>16922.722550000002</v>
      </c>
      <c r="H14" s="48">
        <v>0.85257466963108808</v>
      </c>
      <c r="I14" s="59">
        <v>2269.86841</v>
      </c>
      <c r="J14" s="47">
        <v>-123454.68732999999</v>
      </c>
      <c r="K14" s="47">
        <v>-157703.17082</v>
      </c>
      <c r="M14" s="49"/>
      <c r="N14" s="49"/>
    </row>
    <row r="15" spans="1:14" x14ac:dyDescent="0.25">
      <c r="A15" s="16" t="s">
        <v>37</v>
      </c>
      <c r="B15" s="48">
        <v>0.30501318326217408</v>
      </c>
      <c r="C15" s="59">
        <v>4224.7218600000006</v>
      </c>
      <c r="D15" s="48">
        <v>0.38141898288060422</v>
      </c>
      <c r="E15" s="59">
        <v>6086.9536900000003</v>
      </c>
      <c r="F15" s="48">
        <v>0.39219094796138204</v>
      </c>
      <c r="G15" s="59">
        <v>904.84311000000002</v>
      </c>
      <c r="H15" s="48">
        <v>0.71306450272536237</v>
      </c>
      <c r="I15" s="59">
        <v>1898.4408600000002</v>
      </c>
      <c r="J15" s="47">
        <v>-3319.8787500000008</v>
      </c>
      <c r="K15" s="47">
        <v>-4188.5128299999997</v>
      </c>
      <c r="M15" s="49"/>
      <c r="N15" s="49"/>
    </row>
    <row r="16" spans="1:14" x14ac:dyDescent="0.25">
      <c r="A16" s="16" t="s">
        <v>38</v>
      </c>
      <c r="B16" s="48">
        <v>1.7654342835856514</v>
      </c>
      <c r="C16" s="59">
        <v>24452.939149999998</v>
      </c>
      <c r="D16" s="48">
        <v>1.862102333736209</v>
      </c>
      <c r="E16" s="59">
        <v>29716.745050000001</v>
      </c>
      <c r="F16" s="48">
        <v>2.0088828453875669</v>
      </c>
      <c r="G16" s="59">
        <v>4634.7928499999998</v>
      </c>
      <c r="H16" s="48">
        <v>8.0916994812377574</v>
      </c>
      <c r="I16" s="59">
        <v>21543.090230000002</v>
      </c>
      <c r="J16" s="47">
        <v>-19818.1463</v>
      </c>
      <c r="K16" s="47">
        <v>-8173.6548199999997</v>
      </c>
      <c r="M16" s="49"/>
      <c r="N16" s="49"/>
    </row>
    <row r="17" spans="1:14" x14ac:dyDescent="0.25">
      <c r="A17" s="16" t="s">
        <v>5</v>
      </c>
      <c r="B17" s="48">
        <v>0.85712709012349797</v>
      </c>
      <c r="C17" s="59">
        <v>11872.023090000001</v>
      </c>
      <c r="D17" s="48">
        <v>0.65227999577189422</v>
      </c>
      <c r="E17" s="59">
        <v>10409.54516</v>
      </c>
      <c r="F17" s="48">
        <v>0.11304630297419509</v>
      </c>
      <c r="G17" s="59">
        <v>260.81470999999999</v>
      </c>
      <c r="H17" s="48">
        <v>3.868197391604726E-2</v>
      </c>
      <c r="I17" s="59">
        <v>102.98569000000001</v>
      </c>
      <c r="J17" s="47">
        <v>-11611.20838</v>
      </c>
      <c r="K17" s="47">
        <v>-10306.55947</v>
      </c>
      <c r="M17" s="49"/>
      <c r="N17" s="49"/>
    </row>
    <row r="18" spans="1:14" x14ac:dyDescent="0.25">
      <c r="A18" s="16" t="s">
        <v>39</v>
      </c>
      <c r="B18" s="48">
        <v>5.447268861238121</v>
      </c>
      <c r="C18" s="59">
        <v>75449.839870000011</v>
      </c>
      <c r="D18" s="48">
        <v>4.452670796016835</v>
      </c>
      <c r="E18" s="59">
        <v>71058.867409999992</v>
      </c>
      <c r="F18" s="48">
        <v>4.5842159303636558</v>
      </c>
      <c r="G18" s="59">
        <v>10576.471029999999</v>
      </c>
      <c r="H18" s="48">
        <v>4.4571290358626623</v>
      </c>
      <c r="I18" s="59">
        <v>11866.52238</v>
      </c>
      <c r="J18" s="47">
        <v>-64873.36884000001</v>
      </c>
      <c r="K18" s="47">
        <v>-59192.345029999989</v>
      </c>
      <c r="M18" s="49"/>
      <c r="N18" s="49"/>
    </row>
    <row r="19" spans="1:14" x14ac:dyDescent="0.25">
      <c r="A19" s="16" t="s">
        <v>6</v>
      </c>
      <c r="B19" s="48">
        <v>0.42359203964167613</v>
      </c>
      <c r="C19" s="59">
        <v>5867.1514800000004</v>
      </c>
      <c r="D19" s="48">
        <v>0.49274682352459848</v>
      </c>
      <c r="E19" s="59">
        <v>7863.6020499999995</v>
      </c>
      <c r="F19" s="48">
        <v>4.5495796688262598E-3</v>
      </c>
      <c r="G19" s="59">
        <v>10.496559999999999</v>
      </c>
      <c r="H19" s="48">
        <v>5.0576572091758278E-3</v>
      </c>
      <c r="I19" s="59">
        <v>13.465350000000001</v>
      </c>
      <c r="J19" s="47">
        <v>-5856.6549200000009</v>
      </c>
      <c r="K19" s="47">
        <v>-7850.1366999999991</v>
      </c>
      <c r="M19" s="49"/>
      <c r="N19" s="49"/>
    </row>
    <row r="20" spans="1:14" x14ac:dyDescent="0.25">
      <c r="A20" s="16" t="s">
        <v>69</v>
      </c>
      <c r="B20" s="48">
        <v>0.91814013530507665</v>
      </c>
      <c r="C20" s="59">
        <v>12717.111630000001</v>
      </c>
      <c r="D20" s="48">
        <v>0.85752723008126752</v>
      </c>
      <c r="E20" s="59">
        <v>13685.02558</v>
      </c>
      <c r="F20" s="48">
        <v>0.93253219780772456</v>
      </c>
      <c r="G20" s="59">
        <v>2151.4911000000002</v>
      </c>
      <c r="H20" s="48">
        <v>0.31974743742421446</v>
      </c>
      <c r="I20" s="59">
        <v>851.28568000000007</v>
      </c>
      <c r="J20" s="47">
        <v>-10565.62053</v>
      </c>
      <c r="K20" s="47">
        <v>-12833.739899999999</v>
      </c>
      <c r="M20" s="49"/>
      <c r="N20" s="49"/>
    </row>
    <row r="21" spans="1:14" x14ac:dyDescent="0.25">
      <c r="A21" s="8" t="s">
        <v>26</v>
      </c>
      <c r="B21" s="17"/>
      <c r="C21" s="9"/>
      <c r="D21" s="9"/>
      <c r="E21" s="9"/>
      <c r="F21" s="9"/>
      <c r="G21" s="9"/>
      <c r="H21" s="9"/>
      <c r="I21" s="9"/>
      <c r="J21" s="9"/>
      <c r="K21" s="9"/>
    </row>
    <row r="22" spans="1:14" x14ac:dyDescent="0.25"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4" spans="1:14" x14ac:dyDescent="0.25">
      <c r="B24" s="9"/>
      <c r="E24" s="9"/>
      <c r="G24" s="9"/>
      <c r="I24" s="9"/>
    </row>
    <row r="25" spans="1:14" x14ac:dyDescent="0.25">
      <c r="B25" s="9"/>
      <c r="E25" s="9"/>
      <c r="G25" s="9"/>
      <c r="H25" s="9"/>
      <c r="I25" s="9"/>
    </row>
    <row r="26" spans="1:14" x14ac:dyDescent="0.25">
      <c r="B26" s="9"/>
      <c r="E26" s="9"/>
      <c r="G26" s="9"/>
      <c r="H26" s="9"/>
      <c r="I26" s="9"/>
    </row>
    <row r="27" spans="1:14" x14ac:dyDescent="0.25">
      <c r="B27" s="9"/>
      <c r="E27" s="9"/>
      <c r="G27" s="9"/>
      <c r="H27" s="9"/>
      <c r="I27" s="9"/>
    </row>
    <row r="28" spans="1:14" x14ac:dyDescent="0.25">
      <c r="B28" s="9"/>
      <c r="E28" s="9"/>
      <c r="G28" s="9"/>
      <c r="H28" s="9"/>
      <c r="I28" s="9"/>
    </row>
    <row r="29" spans="1:14" x14ac:dyDescent="0.25">
      <c r="B29" s="9"/>
      <c r="E29" s="9"/>
      <c r="G29" s="9"/>
      <c r="H29" s="9"/>
      <c r="I29" s="9"/>
    </row>
    <row r="30" spans="1:14" x14ac:dyDescent="0.25">
      <c r="B30" s="9"/>
      <c r="E30" s="9"/>
      <c r="G30" s="9"/>
      <c r="H30" s="9"/>
      <c r="I30" s="9"/>
    </row>
    <row r="31" spans="1:14" x14ac:dyDescent="0.25">
      <c r="B31" s="9"/>
      <c r="E31" s="9"/>
      <c r="G31" s="9"/>
      <c r="H31" s="9"/>
      <c r="I31" s="9"/>
    </row>
    <row r="32" spans="1:14" x14ac:dyDescent="0.25">
      <c r="B32" s="9"/>
      <c r="E32" s="9"/>
      <c r="G32" s="9"/>
      <c r="H32" s="9"/>
      <c r="I32" s="9"/>
    </row>
    <row r="33" spans="2:9" x14ac:dyDescent="0.25">
      <c r="B33" s="9"/>
      <c r="E33" s="9"/>
      <c r="G33" s="9"/>
      <c r="H33" s="9"/>
      <c r="I33" s="9"/>
    </row>
    <row r="34" spans="2:9" x14ac:dyDescent="0.25">
      <c r="B34" s="9"/>
      <c r="E34" s="9"/>
      <c r="G34" s="9"/>
      <c r="H34" s="9"/>
      <c r="I34" s="9"/>
    </row>
    <row r="35" spans="2:9" x14ac:dyDescent="0.25">
      <c r="B35" s="9"/>
      <c r="E35" s="9"/>
      <c r="G35" s="9"/>
      <c r="H35" s="9"/>
      <c r="I35" s="9"/>
    </row>
    <row r="36" spans="2:9" x14ac:dyDescent="0.25">
      <c r="B36" s="9"/>
      <c r="G36" s="9"/>
      <c r="H36" s="9"/>
      <c r="I36" s="9"/>
    </row>
    <row r="37" spans="2:9" x14ac:dyDescent="0.25">
      <c r="G37" s="9"/>
      <c r="H37" s="9"/>
      <c r="I37" s="9"/>
    </row>
    <row r="38" spans="2:9" x14ac:dyDescent="0.25">
      <c r="G38" s="9"/>
      <c r="H38" s="9"/>
      <c r="I38" s="9"/>
    </row>
    <row r="39" spans="2:9" x14ac:dyDescent="0.25">
      <c r="H39" s="9"/>
      <c r="I39" s="9"/>
    </row>
    <row r="40" spans="2:9" x14ac:dyDescent="0.25">
      <c r="H40" s="9"/>
      <c r="I40" s="9"/>
    </row>
    <row r="41" spans="2:9" x14ac:dyDescent="0.25">
      <c r="H41" s="9"/>
      <c r="I41" s="9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K35" sqref="K35"/>
    </sheetView>
  </sheetViews>
  <sheetFormatPr defaultRowHeight="15" x14ac:dyDescent="0.25"/>
  <cols>
    <col min="1" max="1" width="35.28515625" customWidth="1"/>
    <col min="2" max="2" width="13.5703125" customWidth="1"/>
    <col min="3" max="3" width="15.7109375" customWidth="1"/>
    <col min="4" max="4" width="16" customWidth="1"/>
    <col min="5" max="5" width="14.85546875" customWidth="1"/>
    <col min="6" max="6" width="16.5703125" customWidth="1"/>
    <col min="7" max="7" width="15.5703125" customWidth="1"/>
  </cols>
  <sheetData>
    <row r="1" spans="1:7" s="21" customFormat="1" ht="21" customHeight="1" x14ac:dyDescent="0.2">
      <c r="A1" s="38" t="s">
        <v>40</v>
      </c>
      <c r="B1" s="38"/>
      <c r="C1" s="38"/>
      <c r="D1" s="38"/>
      <c r="E1" s="38"/>
      <c r="F1" s="38"/>
      <c r="G1" s="38"/>
    </row>
    <row r="2" spans="1:7" x14ac:dyDescent="0.25">
      <c r="A2" s="75" t="s">
        <v>41</v>
      </c>
      <c r="B2" s="78" t="s">
        <v>10</v>
      </c>
      <c r="C2" s="78"/>
      <c r="D2" s="78" t="s">
        <v>11</v>
      </c>
      <c r="E2" s="78"/>
      <c r="F2" s="78" t="s">
        <v>12</v>
      </c>
      <c r="G2" s="78"/>
    </row>
    <row r="3" spans="1:7" ht="15" customHeight="1" x14ac:dyDescent="0.25">
      <c r="A3" s="76"/>
      <c r="B3" s="73" t="s">
        <v>180</v>
      </c>
      <c r="C3" s="73" t="s">
        <v>181</v>
      </c>
      <c r="D3" s="73" t="s">
        <v>180</v>
      </c>
      <c r="E3" s="73" t="s">
        <v>181</v>
      </c>
      <c r="F3" s="73" t="s">
        <v>180</v>
      </c>
      <c r="G3" s="73" t="s">
        <v>181</v>
      </c>
    </row>
    <row r="4" spans="1:7" x14ac:dyDescent="0.25">
      <c r="A4" s="77"/>
      <c r="B4" s="74"/>
      <c r="C4" s="74"/>
      <c r="D4" s="74"/>
      <c r="E4" s="74"/>
      <c r="F4" s="74"/>
      <c r="G4" s="74"/>
    </row>
    <row r="5" spans="1:7" x14ac:dyDescent="0.25">
      <c r="A5" s="29" t="s">
        <v>42</v>
      </c>
      <c r="B5" s="50">
        <v>1385094.8391199999</v>
      </c>
      <c r="C5" s="50">
        <v>1595870.67325</v>
      </c>
      <c r="D5" s="61">
        <v>230714.93992999999</v>
      </c>
      <c r="E5" s="61">
        <v>266236.90461999999</v>
      </c>
      <c r="F5" s="46">
        <f>D5-B5</f>
        <v>-1154379.8991899998</v>
      </c>
      <c r="G5" s="46">
        <f>E5-C5</f>
        <v>-1329633.7686300001</v>
      </c>
    </row>
    <row r="6" spans="1:7" x14ac:dyDescent="0.25">
      <c r="A6" s="29" t="s">
        <v>178</v>
      </c>
      <c r="B6" s="50">
        <v>621400.76676999999</v>
      </c>
      <c r="C6" s="50">
        <v>731661.04094000009</v>
      </c>
      <c r="D6" s="61">
        <v>93233.249120000008</v>
      </c>
      <c r="E6" s="61">
        <v>92958.736269999994</v>
      </c>
      <c r="F6" s="46">
        <f t="shared" ref="F6:G41" si="0">D6-B6</f>
        <v>-528167.51764999994</v>
      </c>
      <c r="G6" s="46">
        <f t="shared" si="0"/>
        <v>-638702.3046700001</v>
      </c>
    </row>
    <row r="7" spans="1:7" x14ac:dyDescent="0.25">
      <c r="A7" s="30" t="s">
        <v>43</v>
      </c>
      <c r="B7" s="57">
        <v>30801.761710000002</v>
      </c>
      <c r="C7" s="57">
        <v>21054.06292</v>
      </c>
      <c r="D7" s="59">
        <v>9569.1885000000002</v>
      </c>
      <c r="E7" s="59">
        <v>1184.97434</v>
      </c>
      <c r="F7" s="62">
        <f t="shared" si="0"/>
        <v>-21232.573210000002</v>
      </c>
      <c r="G7" s="62">
        <f t="shared" si="0"/>
        <v>-19869.08858</v>
      </c>
    </row>
    <row r="8" spans="1:7" x14ac:dyDescent="0.25">
      <c r="A8" s="30" t="s">
        <v>44</v>
      </c>
      <c r="B8" s="57">
        <v>13512.3475</v>
      </c>
      <c r="C8" s="57">
        <v>12200.45052</v>
      </c>
      <c r="D8" s="59">
        <v>352.76206000000002</v>
      </c>
      <c r="E8" s="59">
        <v>359.30531000000002</v>
      </c>
      <c r="F8" s="62">
        <f t="shared" si="0"/>
        <v>-13159.585439999999</v>
      </c>
      <c r="G8" s="62">
        <f t="shared" si="0"/>
        <v>-11841.145210000001</v>
      </c>
    </row>
    <row r="9" spans="1:7" x14ac:dyDescent="0.25">
      <c r="A9" s="30" t="s">
        <v>45</v>
      </c>
      <c r="B9" s="57">
        <v>7778.9833899999994</v>
      </c>
      <c r="C9" s="57">
        <v>8244.9398499999988</v>
      </c>
      <c r="D9" s="59">
        <v>312.54761999999999</v>
      </c>
      <c r="E9" s="59">
        <v>453.76565000000005</v>
      </c>
      <c r="F9" s="62">
        <f t="shared" si="0"/>
        <v>-7466.4357699999991</v>
      </c>
      <c r="G9" s="62">
        <f t="shared" si="0"/>
        <v>-7791.1741999999986</v>
      </c>
    </row>
    <row r="10" spans="1:7" x14ac:dyDescent="0.25">
      <c r="A10" s="30" t="s">
        <v>46</v>
      </c>
      <c r="B10" s="57">
        <v>16964.900799999999</v>
      </c>
      <c r="C10" s="57">
        <v>18355.980489999998</v>
      </c>
      <c r="D10" s="59">
        <v>8036.9410800000005</v>
      </c>
      <c r="E10" s="59">
        <v>8544.2953400000006</v>
      </c>
      <c r="F10" s="62">
        <f t="shared" si="0"/>
        <v>-8927.9597199999989</v>
      </c>
      <c r="G10" s="62">
        <f t="shared" si="0"/>
        <v>-9811.6851499999975</v>
      </c>
    </row>
    <row r="11" spans="1:7" x14ac:dyDescent="0.25">
      <c r="A11" s="30" t="s">
        <v>47</v>
      </c>
      <c r="B11" s="57">
        <v>5731.7567800000006</v>
      </c>
      <c r="C11" s="57">
        <v>6381.6350700000003</v>
      </c>
      <c r="D11" s="59">
        <v>575.87632999999994</v>
      </c>
      <c r="E11" s="59">
        <v>614.58753999999999</v>
      </c>
      <c r="F11" s="62">
        <f t="shared" si="0"/>
        <v>-5155.8804500000006</v>
      </c>
      <c r="G11" s="62">
        <f t="shared" si="0"/>
        <v>-5767.0475299999998</v>
      </c>
    </row>
    <row r="12" spans="1:7" x14ac:dyDescent="0.25">
      <c r="A12" s="30" t="s">
        <v>48</v>
      </c>
      <c r="B12" s="57">
        <v>257.61376000000001</v>
      </c>
      <c r="C12" s="57">
        <v>286.17469</v>
      </c>
      <c r="D12" s="59">
        <v>12.95509</v>
      </c>
      <c r="E12" s="59">
        <v>68.926000000000002</v>
      </c>
      <c r="F12" s="62">
        <f t="shared" si="0"/>
        <v>-244.65867</v>
      </c>
      <c r="G12" s="62">
        <f t="shared" si="0"/>
        <v>-217.24869000000001</v>
      </c>
    </row>
    <row r="13" spans="1:7" x14ac:dyDescent="0.25">
      <c r="A13" s="30" t="s">
        <v>49</v>
      </c>
      <c r="B13" s="57">
        <v>2222.8722599999996</v>
      </c>
      <c r="C13" s="57">
        <v>2116.6702999999998</v>
      </c>
      <c r="D13" s="59">
        <v>6.42</v>
      </c>
      <c r="E13" s="59">
        <v>1.80325</v>
      </c>
      <c r="F13" s="62">
        <f t="shared" si="0"/>
        <v>-2216.4522599999996</v>
      </c>
      <c r="G13" s="62">
        <f t="shared" si="0"/>
        <v>-2114.8670499999998</v>
      </c>
    </row>
    <row r="14" spans="1:7" x14ac:dyDescent="0.25">
      <c r="A14" s="30" t="s">
        <v>50</v>
      </c>
      <c r="B14" s="57">
        <v>30883.120579999999</v>
      </c>
      <c r="C14" s="57">
        <v>30994.393539999997</v>
      </c>
      <c r="D14" s="59">
        <v>129.96788000000001</v>
      </c>
      <c r="E14" s="59">
        <v>934.59799999999996</v>
      </c>
      <c r="F14" s="62">
        <f t="shared" si="0"/>
        <v>-30753.152699999999</v>
      </c>
      <c r="G14" s="62">
        <f t="shared" si="0"/>
        <v>-30059.795539999999</v>
      </c>
    </row>
    <row r="15" spans="1:7" x14ac:dyDescent="0.25">
      <c r="A15" s="30" t="s">
        <v>51</v>
      </c>
      <c r="B15" s="57">
        <v>63294.665659999999</v>
      </c>
      <c r="C15" s="57">
        <v>93161.000510000013</v>
      </c>
      <c r="D15" s="59">
        <v>2418.7080299999998</v>
      </c>
      <c r="E15" s="59">
        <v>8404.7727599999998</v>
      </c>
      <c r="F15" s="62">
        <f t="shared" si="0"/>
        <v>-60875.957629999997</v>
      </c>
      <c r="G15" s="62">
        <f t="shared" si="0"/>
        <v>-84756.22775000002</v>
      </c>
    </row>
    <row r="16" spans="1:7" x14ac:dyDescent="0.25">
      <c r="A16" s="30" t="s">
        <v>52</v>
      </c>
      <c r="B16" s="57">
        <v>28051.023639999999</v>
      </c>
      <c r="C16" s="57">
        <v>31514.797280000003</v>
      </c>
      <c r="D16" s="59">
        <v>1170.62753</v>
      </c>
      <c r="E16" s="59">
        <v>1011.57889</v>
      </c>
      <c r="F16" s="62">
        <f t="shared" si="0"/>
        <v>-26880.396109999998</v>
      </c>
      <c r="G16" s="62">
        <f t="shared" si="0"/>
        <v>-30503.218390000002</v>
      </c>
    </row>
    <row r="17" spans="1:7" x14ac:dyDescent="0.25">
      <c r="A17" s="30" t="s">
        <v>53</v>
      </c>
      <c r="B17" s="57">
        <v>3906.1904</v>
      </c>
      <c r="C17" s="57">
        <v>21202.494620000001</v>
      </c>
      <c r="D17" s="59">
        <v>5.1589399999999994</v>
      </c>
      <c r="E17" s="59">
        <v>7.3842700000000008</v>
      </c>
      <c r="F17" s="62">
        <f t="shared" si="0"/>
        <v>-3901.0314600000002</v>
      </c>
      <c r="G17" s="62">
        <f t="shared" si="0"/>
        <v>-21195.110350000003</v>
      </c>
    </row>
    <row r="18" spans="1:7" x14ac:dyDescent="0.25">
      <c r="A18" s="30" t="s">
        <v>54</v>
      </c>
      <c r="B18" s="57">
        <v>88990.203519999995</v>
      </c>
      <c r="C18" s="57">
        <v>102609.95020000001</v>
      </c>
      <c r="D18" s="59">
        <v>5782.3229900000006</v>
      </c>
      <c r="E18" s="59">
        <v>18116.084699999999</v>
      </c>
      <c r="F18" s="62">
        <f t="shared" si="0"/>
        <v>-83207.880529999995</v>
      </c>
      <c r="G18" s="62">
        <f t="shared" si="0"/>
        <v>-84493.865500000014</v>
      </c>
    </row>
    <row r="19" spans="1:7" x14ac:dyDescent="0.25">
      <c r="A19" s="30" t="s">
        <v>55</v>
      </c>
      <c r="B19" s="57">
        <v>172.79239000000001</v>
      </c>
      <c r="C19" s="57">
        <v>87.615859999999998</v>
      </c>
      <c r="D19" s="59">
        <v>30.75328</v>
      </c>
      <c r="E19" s="59">
        <v>327.45451000000003</v>
      </c>
      <c r="F19" s="62">
        <f t="shared" si="0"/>
        <v>-142.03911000000002</v>
      </c>
      <c r="G19" s="62">
        <f t="shared" si="0"/>
        <v>239.83865000000003</v>
      </c>
    </row>
    <row r="20" spans="1:7" x14ac:dyDescent="0.25">
      <c r="A20" s="30" t="s">
        <v>56</v>
      </c>
      <c r="B20" s="57">
        <v>475.29021999999998</v>
      </c>
      <c r="C20" s="57">
        <v>574.20162000000005</v>
      </c>
      <c r="D20" s="59">
        <v>0.58187999999999995</v>
      </c>
      <c r="E20" s="59">
        <v>5.2637399999999994</v>
      </c>
      <c r="F20" s="62">
        <f t="shared" si="0"/>
        <v>-474.70833999999996</v>
      </c>
      <c r="G20" s="62">
        <f t="shared" si="0"/>
        <v>-568.93788000000006</v>
      </c>
    </row>
    <row r="21" spans="1:7" x14ac:dyDescent="0.25">
      <c r="A21" s="30" t="s">
        <v>57</v>
      </c>
      <c r="B21" s="57">
        <v>599.67921999999999</v>
      </c>
      <c r="C21" s="57">
        <v>727.63155000000006</v>
      </c>
      <c r="D21" s="59">
        <v>45.463749999999997</v>
      </c>
      <c r="E21" s="59">
        <v>0.80009000000000008</v>
      </c>
      <c r="F21" s="62">
        <f t="shared" si="0"/>
        <v>-554.21546999999998</v>
      </c>
      <c r="G21" s="62">
        <f t="shared" si="0"/>
        <v>-726.83146000000011</v>
      </c>
    </row>
    <row r="22" spans="1:7" x14ac:dyDescent="0.25">
      <c r="A22" s="30" t="s">
        <v>58</v>
      </c>
      <c r="B22" s="57">
        <v>352.99635999999998</v>
      </c>
      <c r="C22" s="57">
        <v>273.29419000000001</v>
      </c>
      <c r="D22" s="59">
        <v>119.26988</v>
      </c>
      <c r="E22" s="59">
        <v>1067.8251599999999</v>
      </c>
      <c r="F22" s="62">
        <f t="shared" si="0"/>
        <v>-233.72647999999998</v>
      </c>
      <c r="G22" s="62">
        <f t="shared" si="0"/>
        <v>794.5309699999998</v>
      </c>
    </row>
    <row r="23" spans="1:7" x14ac:dyDescent="0.25">
      <c r="A23" s="30" t="s">
        <v>59</v>
      </c>
      <c r="B23" s="57">
        <v>15031.09693</v>
      </c>
      <c r="C23" s="57">
        <v>14987.31882</v>
      </c>
      <c r="D23" s="59">
        <v>17755.256960000002</v>
      </c>
      <c r="E23" s="59">
        <v>6278.8873099999992</v>
      </c>
      <c r="F23" s="62">
        <f t="shared" si="0"/>
        <v>2724.1600300000027</v>
      </c>
      <c r="G23" s="62">
        <f t="shared" si="0"/>
        <v>-8708.4315100000022</v>
      </c>
    </row>
    <row r="24" spans="1:7" x14ac:dyDescent="0.25">
      <c r="A24" s="30" t="s">
        <v>7</v>
      </c>
      <c r="B24" s="57">
        <v>4.2393400000000003</v>
      </c>
      <c r="C24" s="57">
        <v>9.961549999999999</v>
      </c>
      <c r="D24" s="59">
        <v>557.86759999999992</v>
      </c>
      <c r="E24" s="59">
        <v>410.09467999999998</v>
      </c>
      <c r="F24" s="62">
        <f t="shared" si="0"/>
        <v>553.62825999999995</v>
      </c>
      <c r="G24" s="62">
        <f t="shared" si="0"/>
        <v>400.13312999999999</v>
      </c>
    </row>
    <row r="25" spans="1:7" x14ac:dyDescent="0.25">
      <c r="A25" s="30" t="s">
        <v>60</v>
      </c>
      <c r="B25" s="57">
        <v>128103.4287</v>
      </c>
      <c r="C25" s="57">
        <v>148799.72790999999</v>
      </c>
      <c r="D25" s="59">
        <v>10695.870800000001</v>
      </c>
      <c r="E25" s="59">
        <v>12891.764519999999</v>
      </c>
      <c r="F25" s="62">
        <f t="shared" si="0"/>
        <v>-117407.5579</v>
      </c>
      <c r="G25" s="62">
        <f t="shared" si="0"/>
        <v>-135907.96338999999</v>
      </c>
    </row>
    <row r="26" spans="1:7" x14ac:dyDescent="0.25">
      <c r="A26" s="30" t="s">
        <v>61</v>
      </c>
      <c r="B26" s="57">
        <v>24945.0579</v>
      </c>
      <c r="C26" s="57">
        <v>27659.802909999999</v>
      </c>
      <c r="D26" s="59">
        <v>7614.6434500000005</v>
      </c>
      <c r="E26" s="59">
        <v>9815.5897799999984</v>
      </c>
      <c r="F26" s="62">
        <f t="shared" si="0"/>
        <v>-17330.41445</v>
      </c>
      <c r="G26" s="62">
        <f t="shared" si="0"/>
        <v>-17844.21313</v>
      </c>
    </row>
    <row r="27" spans="1:7" x14ac:dyDescent="0.25">
      <c r="A27" s="30" t="s">
        <v>62</v>
      </c>
      <c r="B27" s="57">
        <v>1691.6558400000001</v>
      </c>
      <c r="C27" s="57">
        <v>2529.94283</v>
      </c>
      <c r="D27" s="59">
        <v>0.18856000000000001</v>
      </c>
      <c r="E27" s="59">
        <v>7.3992700000000005</v>
      </c>
      <c r="F27" s="62">
        <f t="shared" si="0"/>
        <v>-1691.4672800000001</v>
      </c>
      <c r="G27" s="62">
        <f t="shared" si="0"/>
        <v>-2522.5435600000001</v>
      </c>
    </row>
    <row r="28" spans="1:7" x14ac:dyDescent="0.25">
      <c r="A28" s="30" t="s">
        <v>63</v>
      </c>
      <c r="B28" s="57">
        <v>75222.16945999999</v>
      </c>
      <c r="C28" s="57">
        <v>87731.462670000008</v>
      </c>
      <c r="D28" s="59">
        <v>1745.9153000000001</v>
      </c>
      <c r="E28" s="59">
        <v>2344.8186600000004</v>
      </c>
      <c r="F28" s="62">
        <f t="shared" si="0"/>
        <v>-73476.254159999997</v>
      </c>
      <c r="G28" s="62">
        <f t="shared" si="0"/>
        <v>-85386.644010000004</v>
      </c>
    </row>
    <row r="29" spans="1:7" x14ac:dyDescent="0.25">
      <c r="A29" s="30" t="s">
        <v>64</v>
      </c>
      <c r="B29" s="57">
        <v>13403.988789999999</v>
      </c>
      <c r="C29" s="57">
        <v>17673.59852</v>
      </c>
      <c r="D29" s="59">
        <v>1034.8528900000001</v>
      </c>
      <c r="E29" s="59">
        <v>149.95853</v>
      </c>
      <c r="F29" s="62">
        <f t="shared" si="0"/>
        <v>-12369.135899999999</v>
      </c>
      <c r="G29" s="62">
        <f t="shared" si="0"/>
        <v>-17523.63999</v>
      </c>
    </row>
    <row r="30" spans="1:7" x14ac:dyDescent="0.25">
      <c r="A30" s="30" t="s">
        <v>65</v>
      </c>
      <c r="B30" s="57">
        <v>4336.1234400000003</v>
      </c>
      <c r="C30" s="57">
        <v>5094.1700199999996</v>
      </c>
      <c r="D30" s="59">
        <v>157.42824999999999</v>
      </c>
      <c r="E30" s="59">
        <v>888.76985000000002</v>
      </c>
      <c r="F30" s="62">
        <f t="shared" si="0"/>
        <v>-4178.6951900000004</v>
      </c>
      <c r="G30" s="62">
        <f t="shared" si="0"/>
        <v>-4205.4001699999999</v>
      </c>
    </row>
    <row r="31" spans="1:7" x14ac:dyDescent="0.25">
      <c r="A31" s="30" t="s">
        <v>66</v>
      </c>
      <c r="B31" s="57">
        <v>27836.546899999998</v>
      </c>
      <c r="C31" s="57">
        <v>29978.496579999999</v>
      </c>
      <c r="D31" s="59">
        <v>23138.69702</v>
      </c>
      <c r="E31" s="59">
        <v>15353.004279999999</v>
      </c>
      <c r="F31" s="62">
        <f t="shared" si="0"/>
        <v>-4697.8498799999979</v>
      </c>
      <c r="G31" s="62">
        <f t="shared" si="0"/>
        <v>-14625.4923</v>
      </c>
    </row>
    <row r="32" spans="1:7" x14ac:dyDescent="0.25">
      <c r="A32" s="30" t="s">
        <v>67</v>
      </c>
      <c r="B32" s="57">
        <v>29238.193039999998</v>
      </c>
      <c r="C32" s="57">
        <v>36376.528009999995</v>
      </c>
      <c r="D32" s="59">
        <v>368.81460999999996</v>
      </c>
      <c r="E32" s="59">
        <v>2229.06016</v>
      </c>
      <c r="F32" s="62">
        <f t="shared" si="0"/>
        <v>-28869.378429999997</v>
      </c>
      <c r="G32" s="62">
        <f t="shared" si="0"/>
        <v>-34147.467849999994</v>
      </c>
    </row>
    <row r="33" spans="1:7" x14ac:dyDescent="0.25">
      <c r="A33" s="30" t="s">
        <v>68</v>
      </c>
      <c r="B33" s="57">
        <v>7592.0682400000005</v>
      </c>
      <c r="C33" s="57">
        <v>11034.73791</v>
      </c>
      <c r="D33" s="59">
        <v>1594.16884</v>
      </c>
      <c r="E33" s="59">
        <v>1485.9696799999999</v>
      </c>
      <c r="F33" s="62">
        <f t="shared" si="0"/>
        <v>-5997.8994000000002</v>
      </c>
      <c r="G33" s="62">
        <f t="shared" si="0"/>
        <v>-9548.7682299999997</v>
      </c>
    </row>
    <row r="34" spans="1:7" x14ac:dyDescent="0.25">
      <c r="A34" s="29" t="s">
        <v>8</v>
      </c>
      <c r="B34" s="50">
        <v>396605.93839999998</v>
      </c>
      <c r="C34" s="50">
        <v>450680.18844</v>
      </c>
      <c r="D34" s="61">
        <v>94365.206909999994</v>
      </c>
      <c r="E34" s="61">
        <v>117914.44118000001</v>
      </c>
      <c r="F34" s="46">
        <f t="shared" si="0"/>
        <v>-302240.73148999998</v>
      </c>
      <c r="G34" s="46">
        <f t="shared" si="0"/>
        <v>-332765.74725999997</v>
      </c>
    </row>
    <row r="35" spans="1:7" x14ac:dyDescent="0.25">
      <c r="A35" s="30" t="s">
        <v>70</v>
      </c>
      <c r="B35" s="57">
        <v>25790.053159999999</v>
      </c>
      <c r="C35" s="57">
        <v>27043.944460000002</v>
      </c>
      <c r="D35" s="59">
        <v>7499.1494899999998</v>
      </c>
      <c r="E35" s="59">
        <v>10589.0643</v>
      </c>
      <c r="F35" s="62">
        <f t="shared" si="0"/>
        <v>-18290.90367</v>
      </c>
      <c r="G35" s="62">
        <f t="shared" si="0"/>
        <v>-16454.880160000001</v>
      </c>
    </row>
    <row r="36" spans="1:7" x14ac:dyDescent="0.25">
      <c r="A36" s="30" t="s">
        <v>71</v>
      </c>
      <c r="B36" s="57">
        <v>82561.313389999996</v>
      </c>
      <c r="C36" s="57">
        <v>77696.199840000001</v>
      </c>
      <c r="D36" s="59">
        <v>11972.81187</v>
      </c>
      <c r="E36" s="59">
        <v>21341.146820000002</v>
      </c>
      <c r="F36" s="62">
        <f t="shared" si="0"/>
        <v>-70588.501519999991</v>
      </c>
      <c r="G36" s="62">
        <f t="shared" si="0"/>
        <v>-56355.053019999999</v>
      </c>
    </row>
    <row r="37" spans="1:7" x14ac:dyDescent="0.25">
      <c r="A37" s="30" t="s">
        <v>72</v>
      </c>
      <c r="B37" s="57">
        <v>163.33241000000001</v>
      </c>
      <c r="C37" s="57">
        <v>146.74376999999998</v>
      </c>
      <c r="D37" s="59">
        <v>0.22468000000000002</v>
      </c>
      <c r="E37" s="59">
        <v>0.22468000000000002</v>
      </c>
      <c r="F37" s="62">
        <f t="shared" si="0"/>
        <v>-163.10773</v>
      </c>
      <c r="G37" s="62">
        <f t="shared" si="0"/>
        <v>-146.51908999999998</v>
      </c>
    </row>
    <row r="38" spans="1:7" x14ac:dyDescent="0.25">
      <c r="A38" s="30" t="s">
        <v>73</v>
      </c>
      <c r="B38" s="57">
        <v>15737.142589999999</v>
      </c>
      <c r="C38" s="57">
        <v>19129.75374</v>
      </c>
      <c r="D38" s="59">
        <v>2752.7422499999998</v>
      </c>
      <c r="E38" s="59">
        <v>2505.25099</v>
      </c>
      <c r="F38" s="62">
        <f t="shared" si="0"/>
        <v>-12984.40034</v>
      </c>
      <c r="G38" s="62">
        <f t="shared" si="0"/>
        <v>-16624.50275</v>
      </c>
    </row>
    <row r="39" spans="1:7" x14ac:dyDescent="0.25">
      <c r="A39" s="30" t="s">
        <v>74</v>
      </c>
      <c r="B39" s="57">
        <v>268492.64444</v>
      </c>
      <c r="C39" s="57">
        <v>321213.33499</v>
      </c>
      <c r="D39" s="59">
        <v>57576.036970000001</v>
      </c>
      <c r="E39" s="59">
        <v>69140.376540000012</v>
      </c>
      <c r="F39" s="62">
        <f t="shared" si="0"/>
        <v>-210916.60746999999</v>
      </c>
      <c r="G39" s="62">
        <f t="shared" si="0"/>
        <v>-252072.95844999998</v>
      </c>
    </row>
    <row r="40" spans="1:7" x14ac:dyDescent="0.25">
      <c r="A40" s="30" t="s">
        <v>75</v>
      </c>
      <c r="B40" s="57">
        <v>3861.4524100000003</v>
      </c>
      <c r="C40" s="57">
        <v>5450.2116399999995</v>
      </c>
      <c r="D40" s="59">
        <v>14564.466329999999</v>
      </c>
      <c r="E40" s="59">
        <v>14338.377849999999</v>
      </c>
      <c r="F40" s="62">
        <f t="shared" si="0"/>
        <v>10703.013919999999</v>
      </c>
      <c r="G40" s="62">
        <f t="shared" si="0"/>
        <v>8888.1662099999994</v>
      </c>
    </row>
    <row r="41" spans="1:7" x14ac:dyDescent="0.25">
      <c r="A41" s="29" t="s">
        <v>177</v>
      </c>
      <c r="B41" s="46">
        <f>B5-B6-B34</f>
        <v>367088.13394999993</v>
      </c>
      <c r="C41" s="46">
        <f t="shared" ref="C41:E41" si="1">C5-C6-C34</f>
        <v>413529.4438699999</v>
      </c>
      <c r="D41" s="46">
        <f t="shared" si="1"/>
        <v>43116.483900000007</v>
      </c>
      <c r="E41" s="46">
        <f t="shared" si="1"/>
        <v>55363.727169999984</v>
      </c>
      <c r="F41" s="46">
        <f t="shared" si="0"/>
        <v>-323971.65004999994</v>
      </c>
      <c r="G41" s="46">
        <f t="shared" si="0"/>
        <v>-358165.71669999993</v>
      </c>
    </row>
    <row r="42" spans="1:7" x14ac:dyDescent="0.25">
      <c r="B42" s="18"/>
      <c r="C42" s="18"/>
      <c r="D42" s="18"/>
      <c r="E42" s="18"/>
      <c r="F42" s="18"/>
      <c r="G42" s="18"/>
    </row>
    <row r="43" spans="1:7" x14ac:dyDescent="0.25">
      <c r="A43" s="8" t="s">
        <v>26</v>
      </c>
      <c r="B43" s="18"/>
      <c r="C43" s="18"/>
      <c r="D43" s="18"/>
      <c r="E43" s="18"/>
      <c r="F43" s="18"/>
      <c r="G43" s="1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M24" sqref="M24"/>
    </sheetView>
  </sheetViews>
  <sheetFormatPr defaultRowHeight="15" x14ac:dyDescent="0.25"/>
  <cols>
    <col min="1" max="1" width="49.140625" customWidth="1"/>
    <col min="2" max="2" width="16.140625" customWidth="1"/>
    <col min="3" max="3" width="16.28515625" customWidth="1"/>
    <col min="4" max="4" width="14.5703125" style="45" customWidth="1"/>
    <col min="5" max="5" width="14.85546875" customWidth="1"/>
    <col min="6" max="6" width="15.5703125" customWidth="1"/>
    <col min="7" max="7" width="13.5703125" customWidth="1"/>
  </cols>
  <sheetData>
    <row r="1" spans="1:14" s="41" customFormat="1" ht="21.75" customHeight="1" x14ac:dyDescent="0.25">
      <c r="A1" s="79" t="s">
        <v>76</v>
      </c>
      <c r="B1" s="79"/>
      <c r="C1" s="79"/>
      <c r="D1" s="79"/>
      <c r="E1" s="79"/>
      <c r="F1" s="79"/>
      <c r="G1" s="79"/>
    </row>
    <row r="2" spans="1:14" x14ac:dyDescent="0.25">
      <c r="A2" s="80" t="s">
        <v>175</v>
      </c>
      <c r="B2" s="71" t="s">
        <v>10</v>
      </c>
      <c r="C2" s="83"/>
      <c r="D2" s="84"/>
      <c r="E2" s="85" t="s">
        <v>11</v>
      </c>
      <c r="F2" s="86"/>
      <c r="G2" s="87"/>
    </row>
    <row r="3" spans="1:14" x14ac:dyDescent="0.25">
      <c r="A3" s="81"/>
      <c r="B3" s="88" t="s">
        <v>180</v>
      </c>
      <c r="C3" s="73" t="s">
        <v>181</v>
      </c>
      <c r="D3" s="22" t="s">
        <v>182</v>
      </c>
      <c r="E3" s="88" t="s">
        <v>180</v>
      </c>
      <c r="F3" s="73" t="s">
        <v>181</v>
      </c>
      <c r="G3" s="22" t="s">
        <v>182</v>
      </c>
    </row>
    <row r="4" spans="1:14" x14ac:dyDescent="0.25">
      <c r="A4" s="81"/>
      <c r="B4" s="89"/>
      <c r="C4" s="74"/>
      <c r="D4" s="23" t="s">
        <v>180</v>
      </c>
      <c r="E4" s="89"/>
      <c r="F4" s="74"/>
      <c r="G4" s="23" t="s">
        <v>180</v>
      </c>
    </row>
    <row r="5" spans="1:14" x14ac:dyDescent="0.25">
      <c r="A5" s="82"/>
      <c r="B5" s="28" t="s">
        <v>28</v>
      </c>
      <c r="C5" s="28" t="s">
        <v>28</v>
      </c>
      <c r="D5" s="44" t="s">
        <v>77</v>
      </c>
      <c r="E5" s="28" t="s">
        <v>28</v>
      </c>
      <c r="F5" s="28" t="s">
        <v>28</v>
      </c>
      <c r="G5" s="24" t="s">
        <v>77</v>
      </c>
    </row>
    <row r="6" spans="1:14" x14ac:dyDescent="0.25">
      <c r="A6" s="39" t="s">
        <v>9</v>
      </c>
      <c r="B6" s="53">
        <f>B7+B18+B21+B31+B36+B40+B50+B60+B70+B79</f>
        <v>1385094.8391199999</v>
      </c>
      <c r="C6" s="53">
        <f>C7+C18+C21+C31+C36+C40+C50+C60+C70+C79</f>
        <v>1595870.67325</v>
      </c>
      <c r="D6" s="63">
        <f>C6/B6*100</f>
        <v>115.21742975115794</v>
      </c>
      <c r="E6" s="53">
        <f t="shared" ref="E6:F6" si="0">E7+E18+E21+E31+E36+E40+E50+E60+E70+E79</f>
        <v>230714.93992999996</v>
      </c>
      <c r="F6" s="53">
        <f t="shared" si="0"/>
        <v>266236.90461999999</v>
      </c>
      <c r="G6" s="63">
        <f>F6/E6*100</f>
        <v>115.39647354470306</v>
      </c>
      <c r="H6" s="18"/>
      <c r="I6" s="18"/>
      <c r="J6" s="18"/>
      <c r="K6" s="18"/>
    </row>
    <row r="7" spans="1:14" x14ac:dyDescent="0.25">
      <c r="A7" s="39" t="s">
        <v>78</v>
      </c>
      <c r="B7" s="50">
        <v>259653.32272999999</v>
      </c>
      <c r="C7" s="50">
        <v>309690.26143999997</v>
      </c>
      <c r="D7" s="63">
        <f t="shared" ref="D7:D70" si="1">C7/B7*100</f>
        <v>119.27067144140912</v>
      </c>
      <c r="E7" s="50">
        <v>16737.394650000002</v>
      </c>
      <c r="F7" s="50">
        <v>18736.674769999998</v>
      </c>
      <c r="G7" s="63">
        <f t="shared" ref="G7:G70" si="2">F7/E7*100</f>
        <v>111.94499001671086</v>
      </c>
      <c r="I7" s="18"/>
      <c r="J7" s="18"/>
      <c r="K7" s="18"/>
      <c r="L7" s="9"/>
      <c r="M7" s="18"/>
      <c r="N7" s="18"/>
    </row>
    <row r="8" spans="1:14" x14ac:dyDescent="0.25">
      <c r="A8" s="26" t="s">
        <v>79</v>
      </c>
      <c r="B8" s="51">
        <v>16636.497500000001</v>
      </c>
      <c r="C8" s="51">
        <v>19690.843739999997</v>
      </c>
      <c r="D8" s="64">
        <f t="shared" si="1"/>
        <v>118.35931054598478</v>
      </c>
      <c r="E8" s="51">
        <v>51.852899999999998</v>
      </c>
      <c r="F8" s="51">
        <v>49.60378</v>
      </c>
      <c r="G8" s="64">
        <f t="shared" si="2"/>
        <v>95.662499108053751</v>
      </c>
      <c r="I8" s="18"/>
      <c r="J8" s="18"/>
      <c r="L8" s="9"/>
    </row>
    <row r="9" spans="1:14" x14ac:dyDescent="0.25">
      <c r="A9" s="26" t="s">
        <v>80</v>
      </c>
      <c r="B9" s="51">
        <v>59559.631649999996</v>
      </c>
      <c r="C9" s="51">
        <v>61620.19068</v>
      </c>
      <c r="D9" s="64">
        <f t="shared" si="1"/>
        <v>103.45965710820511</v>
      </c>
      <c r="E9" s="51">
        <v>9243.7538999999997</v>
      </c>
      <c r="F9" s="51">
        <v>10151.25272</v>
      </c>
      <c r="G9" s="64">
        <f t="shared" si="2"/>
        <v>109.81742731164663</v>
      </c>
      <c r="I9" s="18"/>
      <c r="J9" s="18"/>
      <c r="L9" s="9"/>
    </row>
    <row r="10" spans="1:14" x14ac:dyDescent="0.25">
      <c r="A10" s="26" t="s">
        <v>81</v>
      </c>
      <c r="B10" s="51">
        <v>29141.020199999999</v>
      </c>
      <c r="C10" s="51">
        <v>39457.98128</v>
      </c>
      <c r="D10" s="64">
        <f t="shared" si="1"/>
        <v>135.40356860944766</v>
      </c>
      <c r="E10" s="51">
        <v>81.054850000000002</v>
      </c>
      <c r="F10" s="51">
        <v>99.458939999999998</v>
      </c>
      <c r="G10" s="64">
        <f t="shared" si="2"/>
        <v>122.70572334659802</v>
      </c>
      <c r="I10" s="18"/>
      <c r="J10" s="18"/>
      <c r="L10" s="9"/>
    </row>
    <row r="11" spans="1:14" x14ac:dyDescent="0.25">
      <c r="A11" s="26" t="s">
        <v>82</v>
      </c>
      <c r="B11" s="51">
        <v>7364.0718899999993</v>
      </c>
      <c r="C11" s="51">
        <v>13595.404689999999</v>
      </c>
      <c r="D11" s="64">
        <f t="shared" si="1"/>
        <v>184.61803324410513</v>
      </c>
      <c r="E11" s="51">
        <v>43.01773</v>
      </c>
      <c r="F11" s="51">
        <v>116.58417999999999</v>
      </c>
      <c r="G11" s="64">
        <f t="shared" si="2"/>
        <v>271.01425389019829</v>
      </c>
      <c r="I11" s="18"/>
      <c r="J11" s="18"/>
      <c r="L11" s="9"/>
    </row>
    <row r="12" spans="1:14" x14ac:dyDescent="0.25">
      <c r="A12" s="26" t="s">
        <v>83</v>
      </c>
      <c r="B12" s="51">
        <v>39037.764219999997</v>
      </c>
      <c r="C12" s="51">
        <v>45011.738100000002</v>
      </c>
      <c r="D12" s="64">
        <f t="shared" si="1"/>
        <v>115.30306358308142</v>
      </c>
      <c r="E12" s="51">
        <v>320.17200000000003</v>
      </c>
      <c r="F12" s="51">
        <v>447.76479</v>
      </c>
      <c r="G12" s="64">
        <f t="shared" si="2"/>
        <v>139.85132678685207</v>
      </c>
      <c r="I12" s="18"/>
      <c r="J12" s="18"/>
      <c r="L12" s="9"/>
    </row>
    <row r="13" spans="1:14" x14ac:dyDescent="0.25">
      <c r="A13" s="26" t="s">
        <v>84</v>
      </c>
      <c r="B13" s="51">
        <v>42590.876389999998</v>
      </c>
      <c r="C13" s="51">
        <v>48740.028359999997</v>
      </c>
      <c r="D13" s="64">
        <f t="shared" si="1"/>
        <v>114.43772115345287</v>
      </c>
      <c r="E13" s="51">
        <v>4382.0963099999999</v>
      </c>
      <c r="F13" s="51">
        <v>5778.5012400000005</v>
      </c>
      <c r="G13" s="64">
        <f t="shared" si="2"/>
        <v>131.86613965588541</v>
      </c>
      <c r="I13" s="18"/>
      <c r="J13" s="18"/>
      <c r="L13" s="9"/>
    </row>
    <row r="14" spans="1:14" x14ac:dyDescent="0.25">
      <c r="A14" s="26" t="s">
        <v>85</v>
      </c>
      <c r="B14" s="51">
        <v>6041.4498099999992</v>
      </c>
      <c r="C14" s="51">
        <v>7417.10869</v>
      </c>
      <c r="D14" s="64">
        <f t="shared" si="1"/>
        <v>122.77034359737569</v>
      </c>
      <c r="E14" s="51">
        <v>49.457730000000005</v>
      </c>
      <c r="F14" s="51">
        <v>43.922989999999999</v>
      </c>
      <c r="G14" s="64">
        <f t="shared" si="2"/>
        <v>88.809150763692529</v>
      </c>
      <c r="I14" s="18"/>
      <c r="J14" s="18"/>
      <c r="L14" s="9"/>
    </row>
    <row r="15" spans="1:14" x14ac:dyDescent="0.25">
      <c r="A15" s="26" t="s">
        <v>86</v>
      </c>
      <c r="B15" s="51">
        <v>18078.756260000002</v>
      </c>
      <c r="C15" s="51">
        <v>23036.580249999999</v>
      </c>
      <c r="D15" s="64">
        <f t="shared" si="1"/>
        <v>127.42347935167082</v>
      </c>
      <c r="E15" s="51">
        <v>1306.9741399999998</v>
      </c>
      <c r="F15" s="51">
        <v>1271.4894199999999</v>
      </c>
      <c r="G15" s="64">
        <f t="shared" si="2"/>
        <v>97.284971529735088</v>
      </c>
      <c r="I15" s="18"/>
      <c r="J15" s="18"/>
      <c r="L15" s="9"/>
    </row>
    <row r="16" spans="1:14" x14ac:dyDescent="0.25">
      <c r="A16" s="26" t="s">
        <v>87</v>
      </c>
      <c r="B16" s="51">
        <v>13974.915919999999</v>
      </c>
      <c r="C16" s="51">
        <v>16776.816129999999</v>
      </c>
      <c r="D16" s="64">
        <f t="shared" si="1"/>
        <v>120.04949601156527</v>
      </c>
      <c r="E16" s="51">
        <v>996.33870999999999</v>
      </c>
      <c r="F16" s="51">
        <v>617.97417000000007</v>
      </c>
      <c r="G16" s="64">
        <f t="shared" si="2"/>
        <v>62.024506706158199</v>
      </c>
      <c r="I16" s="18"/>
      <c r="J16" s="18"/>
      <c r="L16" s="9"/>
    </row>
    <row r="17" spans="1:12" x14ac:dyDescent="0.25">
      <c r="A17" s="26" t="s">
        <v>88</v>
      </c>
      <c r="B17" s="51">
        <v>27228.338889999999</v>
      </c>
      <c r="C17" s="51">
        <v>34343.569520000005</v>
      </c>
      <c r="D17" s="64">
        <f t="shared" si="1"/>
        <v>126.13171026974833</v>
      </c>
      <c r="E17" s="51">
        <v>262.67637999999999</v>
      </c>
      <c r="F17" s="51">
        <v>160.12254000000001</v>
      </c>
      <c r="G17" s="64">
        <f t="shared" si="2"/>
        <v>60.958103655913035</v>
      </c>
      <c r="I17" s="18"/>
      <c r="J17" s="18"/>
      <c r="L17" s="9"/>
    </row>
    <row r="18" spans="1:12" x14ac:dyDescent="0.25">
      <c r="A18" s="39" t="s">
        <v>89</v>
      </c>
      <c r="B18" s="50">
        <v>40353.093780000003</v>
      </c>
      <c r="C18" s="50">
        <v>62977.344469999996</v>
      </c>
      <c r="D18" s="63">
        <f t="shared" si="1"/>
        <v>156.06571534104563</v>
      </c>
      <c r="E18" s="50">
        <v>8804.53809</v>
      </c>
      <c r="F18" s="50">
        <v>12873.649019999999</v>
      </c>
      <c r="G18" s="63">
        <f t="shared" si="2"/>
        <v>146.21606367540855</v>
      </c>
      <c r="I18" s="18"/>
      <c r="J18" s="18"/>
      <c r="L18" s="9"/>
    </row>
    <row r="19" spans="1:12" x14ac:dyDescent="0.25">
      <c r="A19" s="26" t="s">
        <v>90</v>
      </c>
      <c r="B19" s="51">
        <v>32813.01137</v>
      </c>
      <c r="C19" s="51">
        <v>49899.206039999997</v>
      </c>
      <c r="D19" s="64">
        <f t="shared" si="1"/>
        <v>152.07140081516997</v>
      </c>
      <c r="E19" s="51">
        <v>6834.1511100000007</v>
      </c>
      <c r="F19" s="51">
        <v>7143.4329100000004</v>
      </c>
      <c r="G19" s="64">
        <f t="shared" si="2"/>
        <v>104.52553353038165</v>
      </c>
      <c r="I19" s="18"/>
      <c r="J19" s="18"/>
      <c r="L19" s="9"/>
    </row>
    <row r="20" spans="1:12" x14ac:dyDescent="0.25">
      <c r="A20" s="26" t="s">
        <v>91</v>
      </c>
      <c r="B20" s="51">
        <v>7540.08241</v>
      </c>
      <c r="C20" s="51">
        <v>13078.138429999999</v>
      </c>
      <c r="D20" s="64">
        <f t="shared" si="1"/>
        <v>173.44821606532014</v>
      </c>
      <c r="E20" s="51">
        <v>1970.38698</v>
      </c>
      <c r="F20" s="51">
        <v>5730.2161100000003</v>
      </c>
      <c r="G20" s="64">
        <f t="shared" si="2"/>
        <v>290.81678716736144</v>
      </c>
      <c r="I20" s="18"/>
      <c r="J20" s="18"/>
      <c r="L20" s="9"/>
    </row>
    <row r="21" spans="1:12" x14ac:dyDescent="0.25">
      <c r="A21" s="39" t="s">
        <v>92</v>
      </c>
      <c r="B21" s="50">
        <v>27913.661050000002</v>
      </c>
      <c r="C21" s="50">
        <v>31223.803459999999</v>
      </c>
      <c r="D21" s="63">
        <f t="shared" si="1"/>
        <v>111.85850327576432</v>
      </c>
      <c r="E21" s="50">
        <v>52780.184600000001</v>
      </c>
      <c r="F21" s="50">
        <v>60119.36159</v>
      </c>
      <c r="G21" s="63">
        <f t="shared" si="2"/>
        <v>113.90517491672433</v>
      </c>
      <c r="I21" s="18"/>
      <c r="J21" s="18"/>
      <c r="L21" s="9"/>
    </row>
    <row r="22" spans="1:12" x14ac:dyDescent="0.25">
      <c r="A22" s="26" t="s">
        <v>93</v>
      </c>
      <c r="B22" s="51">
        <v>0</v>
      </c>
      <c r="C22" s="51">
        <v>0.28758999999999996</v>
      </c>
      <c r="D22" s="64">
        <v>0</v>
      </c>
      <c r="E22" s="51">
        <v>810.10640000000001</v>
      </c>
      <c r="F22" s="51">
        <v>1470.6631399999999</v>
      </c>
      <c r="G22" s="64">
        <f t="shared" si="2"/>
        <v>181.53950394664204</v>
      </c>
      <c r="I22" s="18"/>
      <c r="J22" s="18"/>
      <c r="L22" s="9"/>
    </row>
    <row r="23" spans="1:12" x14ac:dyDescent="0.25">
      <c r="A23" s="26" t="s">
        <v>94</v>
      </c>
      <c r="B23" s="51">
        <v>1246.5824700000001</v>
      </c>
      <c r="C23" s="51">
        <v>1348.2230199999999</v>
      </c>
      <c r="D23" s="64">
        <f t="shared" si="1"/>
        <v>108.15353596300771</v>
      </c>
      <c r="E23" s="51">
        <v>4.60656</v>
      </c>
      <c r="F23" s="51">
        <v>21.318279999999998</v>
      </c>
      <c r="G23" s="65" t="s">
        <v>184</v>
      </c>
      <c r="I23" s="18"/>
      <c r="J23" s="18"/>
      <c r="L23" s="9"/>
    </row>
    <row r="24" spans="1:12" x14ac:dyDescent="0.25">
      <c r="A24" s="26" t="s">
        <v>95</v>
      </c>
      <c r="B24" s="51">
        <v>96.26097</v>
      </c>
      <c r="C24" s="51">
        <v>122.21114999999999</v>
      </c>
      <c r="D24" s="64">
        <f t="shared" si="1"/>
        <v>126.95815344474504</v>
      </c>
      <c r="E24" s="51">
        <v>0.379</v>
      </c>
      <c r="F24" s="51">
        <v>2.4920900000000001</v>
      </c>
      <c r="G24" s="65" t="s">
        <v>184</v>
      </c>
      <c r="I24" s="18"/>
      <c r="J24" s="18"/>
      <c r="L24" s="9"/>
    </row>
    <row r="25" spans="1:12" x14ac:dyDescent="0.25">
      <c r="A25" s="26" t="s">
        <v>96</v>
      </c>
      <c r="B25" s="51">
        <v>4007.3469300000002</v>
      </c>
      <c r="C25" s="51">
        <v>2825.8637000000003</v>
      </c>
      <c r="D25" s="64">
        <f t="shared" si="1"/>
        <v>70.517071502965692</v>
      </c>
      <c r="E25" s="51">
        <v>17855.891359999998</v>
      </c>
      <c r="F25" s="51">
        <v>20342.868760000001</v>
      </c>
      <c r="G25" s="64">
        <f t="shared" si="2"/>
        <v>113.92804957119769</v>
      </c>
      <c r="I25" s="18"/>
      <c r="J25" s="18"/>
      <c r="L25" s="9"/>
    </row>
    <row r="26" spans="1:12" x14ac:dyDescent="0.25">
      <c r="A26" s="26" t="s">
        <v>97</v>
      </c>
      <c r="B26" s="51">
        <v>25.97137</v>
      </c>
      <c r="C26" s="51">
        <v>28.85444</v>
      </c>
      <c r="D26" s="64">
        <f t="shared" si="1"/>
        <v>111.10095462811549</v>
      </c>
      <c r="E26" s="51">
        <v>484.25900000000001</v>
      </c>
      <c r="F26" s="51">
        <v>793.55052999999998</v>
      </c>
      <c r="G26" s="64">
        <f t="shared" si="2"/>
        <v>163.86903082854423</v>
      </c>
      <c r="I26" s="18"/>
      <c r="J26" s="18"/>
      <c r="L26" s="9"/>
    </row>
    <row r="27" spans="1:12" x14ac:dyDescent="0.25">
      <c r="A27" s="26" t="s">
        <v>98</v>
      </c>
      <c r="B27" s="51">
        <v>333.45060999999998</v>
      </c>
      <c r="C27" s="51">
        <v>357.72336000000001</v>
      </c>
      <c r="D27" s="64">
        <f t="shared" si="1"/>
        <v>107.27926393656921</v>
      </c>
      <c r="E27" s="51">
        <v>24.545380000000002</v>
      </c>
      <c r="F27" s="51">
        <v>31.08896</v>
      </c>
      <c r="G27" s="64">
        <f t="shared" si="2"/>
        <v>126.65911059433587</v>
      </c>
      <c r="I27" s="18"/>
      <c r="J27" s="18"/>
      <c r="L27" s="9"/>
    </row>
    <row r="28" spans="1:12" x14ac:dyDescent="0.25">
      <c r="A28" s="26" t="s">
        <v>99</v>
      </c>
      <c r="B28" s="51">
        <v>2299.8098500000001</v>
      </c>
      <c r="C28" s="51">
        <v>3101.04475</v>
      </c>
      <c r="D28" s="64">
        <f t="shared" si="1"/>
        <v>134.83918029136191</v>
      </c>
      <c r="E28" s="51">
        <v>941.90982999999994</v>
      </c>
      <c r="F28" s="51">
        <v>1315.9711000000002</v>
      </c>
      <c r="G28" s="64">
        <f t="shared" si="2"/>
        <v>139.71306574006138</v>
      </c>
      <c r="I28" s="18"/>
      <c r="J28" s="18"/>
      <c r="L28" s="9"/>
    </row>
    <row r="29" spans="1:12" x14ac:dyDescent="0.25">
      <c r="A29" s="26" t="s">
        <v>100</v>
      </c>
      <c r="B29" s="51">
        <v>13935.02448</v>
      </c>
      <c r="C29" s="51">
        <v>16401.94745</v>
      </c>
      <c r="D29" s="64">
        <f t="shared" si="1"/>
        <v>117.7030400882367</v>
      </c>
      <c r="E29" s="51">
        <v>32072.30932</v>
      </c>
      <c r="F29" s="51">
        <v>35459.784979999997</v>
      </c>
      <c r="G29" s="64">
        <f t="shared" si="2"/>
        <v>110.56199485419529</v>
      </c>
      <c r="I29" s="18"/>
      <c r="J29" s="18"/>
      <c r="L29" s="9"/>
    </row>
    <row r="30" spans="1:12" x14ac:dyDescent="0.25">
      <c r="A30" s="26" t="s">
        <v>101</v>
      </c>
      <c r="B30" s="51">
        <v>5969.2143699999997</v>
      </c>
      <c r="C30" s="51">
        <v>7037.6480000000001</v>
      </c>
      <c r="D30" s="64">
        <f t="shared" si="1"/>
        <v>117.89906617141645</v>
      </c>
      <c r="E30" s="51">
        <v>586.17774999999995</v>
      </c>
      <c r="F30" s="51">
        <v>681.62374999999997</v>
      </c>
      <c r="G30" s="64">
        <f t="shared" si="2"/>
        <v>116.2827742949984</v>
      </c>
      <c r="I30" s="18"/>
      <c r="J30" s="18"/>
      <c r="L30" s="9"/>
    </row>
    <row r="31" spans="1:12" x14ac:dyDescent="0.25">
      <c r="A31" s="39" t="s">
        <v>102</v>
      </c>
      <c r="B31" s="50">
        <v>108904.09539</v>
      </c>
      <c r="C31" s="50">
        <v>165645.09583999999</v>
      </c>
      <c r="D31" s="63">
        <f t="shared" si="1"/>
        <v>152.10180594843834</v>
      </c>
      <c r="E31" s="50">
        <v>34805.750039999999</v>
      </c>
      <c r="F31" s="50">
        <v>56261.61825</v>
      </c>
      <c r="G31" s="63">
        <f t="shared" si="2"/>
        <v>161.64460810452917</v>
      </c>
      <c r="I31" s="18"/>
      <c r="J31" s="18"/>
      <c r="L31" s="9"/>
    </row>
    <row r="32" spans="1:12" x14ac:dyDescent="0.25">
      <c r="A32" s="26" t="s">
        <v>103</v>
      </c>
      <c r="B32" s="51">
        <v>699.23782999999992</v>
      </c>
      <c r="C32" s="51">
        <v>3444.3858399999999</v>
      </c>
      <c r="D32" s="45" t="s">
        <v>184</v>
      </c>
      <c r="E32" s="51">
        <v>1945.3009999999999</v>
      </c>
      <c r="F32" s="51">
        <v>3317.5317</v>
      </c>
      <c r="G32" s="64">
        <f t="shared" si="2"/>
        <v>170.54079034555579</v>
      </c>
      <c r="I32" s="18"/>
      <c r="J32" s="18"/>
      <c r="L32" s="9"/>
    </row>
    <row r="33" spans="1:12" x14ac:dyDescent="0.25">
      <c r="A33" s="26" t="s">
        <v>104</v>
      </c>
      <c r="B33" s="51">
        <v>74104.715400000001</v>
      </c>
      <c r="C33" s="51">
        <v>119957.39815000001</v>
      </c>
      <c r="D33" s="64">
        <f t="shared" si="1"/>
        <v>161.87552641218295</v>
      </c>
      <c r="E33" s="51">
        <v>3890.3640099999998</v>
      </c>
      <c r="F33" s="51">
        <v>4590.84</v>
      </c>
      <c r="G33" s="64">
        <f t="shared" si="2"/>
        <v>118.0054099873292</v>
      </c>
      <c r="I33" s="18"/>
      <c r="J33" s="18"/>
      <c r="L33" s="9"/>
    </row>
    <row r="34" spans="1:12" x14ac:dyDescent="0.25">
      <c r="A34" s="26" t="s">
        <v>105</v>
      </c>
      <c r="B34" s="51">
        <v>4603.2853399999995</v>
      </c>
      <c r="C34" s="51">
        <v>6633.1794800000007</v>
      </c>
      <c r="D34" s="64">
        <f t="shared" si="1"/>
        <v>144.09663946662931</v>
      </c>
      <c r="E34" s="51">
        <v>0.98687999999999998</v>
      </c>
      <c r="F34" s="51">
        <v>0.56162999999999996</v>
      </c>
      <c r="G34" s="64">
        <f t="shared" si="2"/>
        <v>56.909654669260703</v>
      </c>
      <c r="I34" s="18"/>
      <c r="J34" s="18"/>
      <c r="L34" s="9"/>
    </row>
    <row r="35" spans="1:12" x14ac:dyDescent="0.25">
      <c r="A35" s="26" t="s">
        <v>106</v>
      </c>
      <c r="B35" s="51">
        <v>29496.856820000001</v>
      </c>
      <c r="C35" s="51">
        <v>35610.132369999999</v>
      </c>
      <c r="D35" s="64">
        <f t="shared" si="1"/>
        <v>120.72517620201133</v>
      </c>
      <c r="E35" s="51">
        <v>28969.098149999998</v>
      </c>
      <c r="F35" s="51">
        <v>48352.68492</v>
      </c>
      <c r="G35" s="64">
        <f t="shared" si="2"/>
        <v>166.91125374229162</v>
      </c>
      <c r="I35" s="18"/>
      <c r="J35" s="18"/>
      <c r="L35" s="9"/>
    </row>
    <row r="36" spans="1:12" x14ac:dyDescent="0.25">
      <c r="A36" s="39" t="s">
        <v>107</v>
      </c>
      <c r="B36" s="50">
        <v>8317.2962399999997</v>
      </c>
      <c r="C36" s="50">
        <v>10662.18233</v>
      </c>
      <c r="D36" s="63">
        <f t="shared" si="1"/>
        <v>128.19288891891148</v>
      </c>
      <c r="E36" s="50">
        <v>295.53721000000002</v>
      </c>
      <c r="F36" s="50">
        <v>516.21978000000001</v>
      </c>
      <c r="G36" s="63">
        <f t="shared" si="2"/>
        <v>174.67166993963298</v>
      </c>
      <c r="I36" s="18"/>
      <c r="J36" s="18"/>
      <c r="L36" s="9"/>
    </row>
    <row r="37" spans="1:12" x14ac:dyDescent="0.25">
      <c r="A37" s="26" t="s">
        <v>108</v>
      </c>
      <c r="B37" s="51">
        <v>371.12607000000003</v>
      </c>
      <c r="C37" s="51">
        <v>433.93551000000002</v>
      </c>
      <c r="D37" s="64">
        <f t="shared" si="1"/>
        <v>116.92401722142559</v>
      </c>
      <c r="E37" s="51">
        <v>187.60796999999999</v>
      </c>
      <c r="F37" s="51">
        <v>320.25880000000001</v>
      </c>
      <c r="G37" s="64">
        <f t="shared" si="2"/>
        <v>170.70639376354853</v>
      </c>
      <c r="I37" s="18"/>
      <c r="J37" s="18"/>
      <c r="L37" s="9"/>
    </row>
    <row r="38" spans="1:12" x14ac:dyDescent="0.25">
      <c r="A38" s="26" t="s">
        <v>109</v>
      </c>
      <c r="B38" s="51">
        <v>7896.8586500000001</v>
      </c>
      <c r="C38" s="51">
        <v>10165.731519999999</v>
      </c>
      <c r="D38" s="64">
        <f t="shared" si="1"/>
        <v>128.731334452846</v>
      </c>
      <c r="E38" s="51">
        <v>83.57083999999999</v>
      </c>
      <c r="F38" s="51">
        <v>114.17549000000001</v>
      </c>
      <c r="G38" s="64">
        <f t="shared" si="2"/>
        <v>136.62120663140399</v>
      </c>
      <c r="I38" s="18"/>
      <c r="J38" s="18"/>
      <c r="L38" s="9"/>
    </row>
    <row r="39" spans="1:12" x14ac:dyDescent="0.25">
      <c r="A39" s="26" t="s">
        <v>110</v>
      </c>
      <c r="B39" s="51">
        <v>49.311519999999994</v>
      </c>
      <c r="C39" s="51">
        <v>62.515300000000003</v>
      </c>
      <c r="D39" s="64">
        <f t="shared" si="1"/>
        <v>126.7762583672132</v>
      </c>
      <c r="E39" s="51">
        <v>24.358400000000003</v>
      </c>
      <c r="F39" s="51">
        <v>81.78549000000001</v>
      </c>
      <c r="G39" s="65" t="s">
        <v>184</v>
      </c>
      <c r="I39" s="18"/>
      <c r="J39" s="18"/>
      <c r="L39" s="9"/>
    </row>
    <row r="40" spans="1:12" x14ac:dyDescent="0.25">
      <c r="A40" s="39" t="s">
        <v>111</v>
      </c>
      <c r="B40" s="50">
        <v>179219.68022000001</v>
      </c>
      <c r="C40" s="50">
        <v>212235.12961</v>
      </c>
      <c r="D40" s="63">
        <f t="shared" si="1"/>
        <v>118.42177675435647</v>
      </c>
      <c r="E40" s="50">
        <v>19101.083119999999</v>
      </c>
      <c r="F40" s="50">
        <v>21081.969379999999</v>
      </c>
      <c r="G40" s="63">
        <f t="shared" si="2"/>
        <v>110.37054416001095</v>
      </c>
      <c r="I40" s="18"/>
      <c r="J40" s="18"/>
      <c r="L40" s="9"/>
    </row>
    <row r="41" spans="1:12" x14ac:dyDescent="0.25">
      <c r="A41" s="26" t="s">
        <v>112</v>
      </c>
      <c r="B41" s="51">
        <v>1646.8931299999999</v>
      </c>
      <c r="C41" s="51">
        <v>2378.07323</v>
      </c>
      <c r="D41" s="64">
        <f t="shared" si="1"/>
        <v>144.39754387705776</v>
      </c>
      <c r="E41" s="51">
        <v>42.60183</v>
      </c>
      <c r="F41" s="51">
        <v>25.800819999999998</v>
      </c>
      <c r="G41" s="64">
        <f t="shared" si="2"/>
        <v>60.562703527055049</v>
      </c>
      <c r="I41" s="18"/>
      <c r="J41" s="18"/>
      <c r="L41" s="9"/>
    </row>
    <row r="42" spans="1:12" x14ac:dyDescent="0.25">
      <c r="A42" s="26" t="s">
        <v>113</v>
      </c>
      <c r="B42" s="51">
        <v>3272.3262999999997</v>
      </c>
      <c r="C42" s="51">
        <v>2851.71639</v>
      </c>
      <c r="D42" s="64">
        <f t="shared" si="1"/>
        <v>87.146455718673295</v>
      </c>
      <c r="E42" s="51">
        <v>561.89475000000004</v>
      </c>
      <c r="F42" s="51">
        <v>1390.5461499999999</v>
      </c>
      <c r="G42" s="64">
        <f t="shared" si="2"/>
        <v>247.47448699244831</v>
      </c>
      <c r="I42" s="18"/>
      <c r="J42" s="18"/>
      <c r="L42" s="9"/>
    </row>
    <row r="43" spans="1:12" x14ac:dyDescent="0.25">
      <c r="A43" s="26" t="s">
        <v>114</v>
      </c>
      <c r="B43" s="51">
        <v>18501.810989999998</v>
      </c>
      <c r="C43" s="51">
        <v>19023.81738</v>
      </c>
      <c r="D43" s="64">
        <f t="shared" si="1"/>
        <v>102.82137997346391</v>
      </c>
      <c r="E43" s="51">
        <v>88.58541000000001</v>
      </c>
      <c r="F43" s="51">
        <v>55.52854</v>
      </c>
      <c r="G43" s="64">
        <f t="shared" si="2"/>
        <v>62.683617990818121</v>
      </c>
      <c r="I43" s="18"/>
      <c r="J43" s="18"/>
      <c r="L43" s="9"/>
    </row>
    <row r="44" spans="1:12" x14ac:dyDescent="0.25">
      <c r="A44" s="26" t="s">
        <v>115</v>
      </c>
      <c r="B44" s="51">
        <v>77931.61116</v>
      </c>
      <c r="C44" s="51">
        <v>99069.454150000005</v>
      </c>
      <c r="D44" s="64">
        <f t="shared" si="1"/>
        <v>127.12358011770381</v>
      </c>
      <c r="E44" s="51">
        <v>14931.822340000001</v>
      </c>
      <c r="F44" s="51">
        <v>16623.931199999999</v>
      </c>
      <c r="G44" s="64">
        <f t="shared" si="2"/>
        <v>111.3322327407225</v>
      </c>
      <c r="I44" s="18"/>
      <c r="J44" s="18"/>
      <c r="L44" s="9"/>
    </row>
    <row r="45" spans="1:12" x14ac:dyDescent="0.25">
      <c r="A45" s="26" t="s">
        <v>116</v>
      </c>
      <c r="B45" s="51">
        <v>31572.079030000001</v>
      </c>
      <c r="C45" s="51">
        <v>35426.459479999998</v>
      </c>
      <c r="D45" s="64">
        <f t="shared" si="1"/>
        <v>112.20819334177372</v>
      </c>
      <c r="E45" s="51">
        <v>1602.95876</v>
      </c>
      <c r="F45" s="51">
        <v>1114.32303</v>
      </c>
      <c r="G45" s="64">
        <f t="shared" si="2"/>
        <v>69.516637471072556</v>
      </c>
      <c r="I45" s="18"/>
      <c r="J45" s="18"/>
      <c r="L45" s="9"/>
    </row>
    <row r="46" spans="1:12" x14ac:dyDescent="0.25">
      <c r="A46" s="26" t="s">
        <v>117</v>
      </c>
      <c r="B46" s="51">
        <v>2193.3226800000002</v>
      </c>
      <c r="C46" s="51">
        <v>2233.5359900000003</v>
      </c>
      <c r="D46" s="64">
        <f t="shared" si="1"/>
        <v>101.83344249191826</v>
      </c>
      <c r="E46" s="51">
        <v>2.6916500000000001</v>
      </c>
      <c r="F46" s="51">
        <v>0</v>
      </c>
      <c r="G46" s="64">
        <f t="shared" si="2"/>
        <v>0</v>
      </c>
      <c r="I46" s="18"/>
      <c r="J46" s="18"/>
      <c r="L46" s="9"/>
    </row>
    <row r="47" spans="1:12" x14ac:dyDescent="0.25">
      <c r="A47" s="26" t="s">
        <v>118</v>
      </c>
      <c r="B47" s="51">
        <v>2618.9409799999999</v>
      </c>
      <c r="C47" s="51">
        <v>4138.5664299999999</v>
      </c>
      <c r="D47" s="64">
        <f t="shared" si="1"/>
        <v>158.0244252010597</v>
      </c>
      <c r="E47" s="51">
        <v>51.828330000000001</v>
      </c>
      <c r="F47" s="51">
        <v>137.21076000000002</v>
      </c>
      <c r="G47" s="64">
        <f t="shared" si="2"/>
        <v>264.7408473319515</v>
      </c>
      <c r="I47" s="18"/>
      <c r="J47" s="18"/>
      <c r="L47" s="9"/>
    </row>
    <row r="48" spans="1:12" x14ac:dyDescent="0.25">
      <c r="A48" s="26" t="s">
        <v>119</v>
      </c>
      <c r="B48" s="51">
        <v>20960.240879999998</v>
      </c>
      <c r="C48" s="51">
        <v>21008.38751</v>
      </c>
      <c r="D48" s="64">
        <f t="shared" si="1"/>
        <v>100.22970456434948</v>
      </c>
      <c r="E48" s="51">
        <v>962.74927000000002</v>
      </c>
      <c r="F48" s="51">
        <v>728.05110000000002</v>
      </c>
      <c r="G48" s="64">
        <f t="shared" si="2"/>
        <v>75.6220879814326</v>
      </c>
      <c r="I48" s="18"/>
      <c r="J48" s="18"/>
      <c r="L48" s="9"/>
    </row>
    <row r="49" spans="1:12" x14ac:dyDescent="0.25">
      <c r="A49" s="26" t="s">
        <v>120</v>
      </c>
      <c r="B49" s="51">
        <v>20522.45507</v>
      </c>
      <c r="C49" s="51">
        <v>26105.119050000001</v>
      </c>
      <c r="D49" s="64">
        <f t="shared" si="1"/>
        <v>127.20271020673748</v>
      </c>
      <c r="E49" s="51">
        <v>855.95078000000001</v>
      </c>
      <c r="F49" s="51">
        <v>1006.5777800000001</v>
      </c>
      <c r="G49" s="64">
        <f t="shared" si="2"/>
        <v>117.59762401291347</v>
      </c>
      <c r="I49" s="18"/>
      <c r="J49" s="18"/>
      <c r="L49" s="9"/>
    </row>
    <row r="50" spans="1:12" x14ac:dyDescent="0.25">
      <c r="A50" s="39" t="s">
        <v>121</v>
      </c>
      <c r="B50" s="50">
        <v>246733.71306000001</v>
      </c>
      <c r="C50" s="50">
        <v>254730.81969</v>
      </c>
      <c r="D50" s="63">
        <f t="shared" si="1"/>
        <v>103.24118926871387</v>
      </c>
      <c r="E50" s="50">
        <v>54336.246859999999</v>
      </c>
      <c r="F50" s="50">
        <v>57621.158579999996</v>
      </c>
      <c r="G50" s="63">
        <f t="shared" si="2"/>
        <v>106.04552561104144</v>
      </c>
      <c r="I50" s="18"/>
      <c r="J50" s="18"/>
      <c r="L50" s="9"/>
    </row>
    <row r="51" spans="1:12" x14ac:dyDescent="0.25">
      <c r="A51" s="26" t="s">
        <v>122</v>
      </c>
      <c r="B51" s="51">
        <v>146.42798000000002</v>
      </c>
      <c r="C51" s="51">
        <v>255.14341000000002</v>
      </c>
      <c r="D51" s="64">
        <f t="shared" si="1"/>
        <v>174.24498377973936</v>
      </c>
      <c r="E51" s="51">
        <v>0</v>
      </c>
      <c r="F51" s="51">
        <v>80.779820000000001</v>
      </c>
      <c r="G51" s="64">
        <v>0</v>
      </c>
      <c r="I51" s="18"/>
      <c r="J51" s="18"/>
      <c r="L51" s="9"/>
    </row>
    <row r="52" spans="1:12" x14ac:dyDescent="0.25">
      <c r="A52" s="26" t="s">
        <v>123</v>
      </c>
      <c r="B52" s="51">
        <v>11536.067060000001</v>
      </c>
      <c r="C52" s="51">
        <v>12287.64545</v>
      </c>
      <c r="D52" s="64">
        <f t="shared" si="1"/>
        <v>106.5150313888692</v>
      </c>
      <c r="E52" s="51">
        <v>22.574120000000001</v>
      </c>
      <c r="F52" s="51">
        <v>60.641820000000003</v>
      </c>
      <c r="G52" s="64">
        <f t="shared" si="2"/>
        <v>268.63425905417353</v>
      </c>
      <c r="I52" s="18"/>
      <c r="J52" s="18"/>
      <c r="L52" s="9"/>
    </row>
    <row r="53" spans="1:12" x14ac:dyDescent="0.25">
      <c r="A53" s="26" t="s">
        <v>124</v>
      </c>
      <c r="B53" s="51">
        <v>17625.44425</v>
      </c>
      <c r="C53" s="51">
        <v>17977.840039999999</v>
      </c>
      <c r="D53" s="64">
        <f t="shared" si="1"/>
        <v>101.99935834241454</v>
      </c>
      <c r="E53" s="51">
        <v>1027.7189699999999</v>
      </c>
      <c r="F53" s="51">
        <v>1387.1846399999999</v>
      </c>
      <c r="G53" s="64">
        <f t="shared" si="2"/>
        <v>134.97703949164236</v>
      </c>
      <c r="I53" s="18"/>
      <c r="J53" s="18"/>
      <c r="L53" s="9"/>
    </row>
    <row r="54" spans="1:12" x14ac:dyDescent="0.25">
      <c r="A54" s="26" t="s">
        <v>125</v>
      </c>
      <c r="B54" s="51">
        <v>20970.925149999999</v>
      </c>
      <c r="C54" s="51">
        <v>23807.398530000002</v>
      </c>
      <c r="D54" s="64">
        <f t="shared" si="1"/>
        <v>113.52574271145114</v>
      </c>
      <c r="E54" s="51">
        <v>308.60636</v>
      </c>
      <c r="F54" s="51">
        <v>258.10579000000001</v>
      </c>
      <c r="G54" s="64">
        <f t="shared" si="2"/>
        <v>83.635927010707107</v>
      </c>
      <c r="I54" s="18"/>
      <c r="J54" s="18"/>
      <c r="L54" s="9"/>
    </row>
    <row r="55" spans="1:12" x14ac:dyDescent="0.25">
      <c r="A55" s="26" t="s">
        <v>126</v>
      </c>
      <c r="B55" s="51">
        <v>15113.80366</v>
      </c>
      <c r="C55" s="51">
        <v>15824.3745</v>
      </c>
      <c r="D55" s="64">
        <f t="shared" si="1"/>
        <v>104.70146930570886</v>
      </c>
      <c r="E55" s="51">
        <v>394.81547999999998</v>
      </c>
      <c r="F55" s="51">
        <v>279.18496000000005</v>
      </c>
      <c r="G55" s="64">
        <f t="shared" si="2"/>
        <v>70.712769418260919</v>
      </c>
      <c r="I55" s="18"/>
      <c r="J55" s="18"/>
      <c r="L55" s="9"/>
    </row>
    <row r="56" spans="1:12" x14ac:dyDescent="0.25">
      <c r="A56" s="26" t="s">
        <v>127</v>
      </c>
      <c r="B56" s="51">
        <v>67139.678029999995</v>
      </c>
      <c r="C56" s="51">
        <v>58330.763119999996</v>
      </c>
      <c r="D56" s="64">
        <f t="shared" si="1"/>
        <v>86.879718270224771</v>
      </c>
      <c r="E56" s="51">
        <v>1329.6932899999999</v>
      </c>
      <c r="F56" s="51">
        <v>2654.2725399999999</v>
      </c>
      <c r="G56" s="64">
        <f t="shared" si="2"/>
        <v>199.61539702136875</v>
      </c>
      <c r="I56" s="18"/>
      <c r="J56" s="18"/>
      <c r="L56" s="9"/>
    </row>
    <row r="57" spans="1:12" x14ac:dyDescent="0.25">
      <c r="A57" s="26" t="s">
        <v>128</v>
      </c>
      <c r="B57" s="51">
        <v>37630.172749999998</v>
      </c>
      <c r="C57" s="51">
        <v>49760.977290000003</v>
      </c>
      <c r="D57" s="64">
        <f t="shared" si="1"/>
        <v>132.23690898416086</v>
      </c>
      <c r="E57" s="51">
        <v>8816.7210899999991</v>
      </c>
      <c r="F57" s="51">
        <v>6042.2794000000004</v>
      </c>
      <c r="G57" s="64">
        <f t="shared" si="2"/>
        <v>68.532046532051524</v>
      </c>
      <c r="I57" s="18"/>
      <c r="J57" s="18"/>
      <c r="L57" s="9"/>
    </row>
    <row r="58" spans="1:12" x14ac:dyDescent="0.25">
      <c r="A58" s="26" t="s">
        <v>129</v>
      </c>
      <c r="B58" s="51">
        <v>11418.191349999999</v>
      </c>
      <c r="C58" s="51">
        <v>14339.69989</v>
      </c>
      <c r="D58" s="64">
        <f t="shared" si="1"/>
        <v>125.58643878393228</v>
      </c>
      <c r="E58" s="51">
        <v>40370.073280000004</v>
      </c>
      <c r="F58" s="51">
        <v>44014.918290000001</v>
      </c>
      <c r="G58" s="64">
        <f t="shared" si="2"/>
        <v>109.02858160479414</v>
      </c>
      <c r="I58" s="18"/>
      <c r="J58" s="18"/>
      <c r="L58" s="9"/>
    </row>
    <row r="59" spans="1:12" x14ac:dyDescent="0.25">
      <c r="A59" s="26" t="s">
        <v>130</v>
      </c>
      <c r="B59" s="51">
        <v>65153.002829999998</v>
      </c>
      <c r="C59" s="51">
        <v>62146.977460000002</v>
      </c>
      <c r="D59" s="64">
        <f t="shared" si="1"/>
        <v>95.386205946879471</v>
      </c>
      <c r="E59" s="51">
        <v>2066.0442699999999</v>
      </c>
      <c r="F59" s="51">
        <v>2843.7913199999998</v>
      </c>
      <c r="G59" s="64">
        <f t="shared" si="2"/>
        <v>137.64425870700242</v>
      </c>
      <c r="I59" s="18"/>
      <c r="J59" s="18"/>
      <c r="L59" s="9"/>
    </row>
    <row r="60" spans="1:12" x14ac:dyDescent="0.25">
      <c r="A60" s="39" t="s">
        <v>131</v>
      </c>
      <c r="B60" s="50">
        <v>320330.70919999998</v>
      </c>
      <c r="C60" s="50">
        <v>338516.04810000001</v>
      </c>
      <c r="D60" s="63">
        <f t="shared" si="1"/>
        <v>105.67705136526449</v>
      </c>
      <c r="E60" s="50">
        <v>21193.05719</v>
      </c>
      <c r="F60" s="50">
        <v>27908.060020000001</v>
      </c>
      <c r="G60" s="63">
        <f t="shared" si="2"/>
        <v>131.68491817767799</v>
      </c>
      <c r="I60" s="18"/>
      <c r="J60" s="18"/>
      <c r="L60" s="9"/>
    </row>
    <row r="61" spans="1:12" x14ac:dyDescent="0.25">
      <c r="A61" s="26" t="s">
        <v>132</v>
      </c>
      <c r="B61" s="51">
        <v>6327.7803099999992</v>
      </c>
      <c r="C61" s="51">
        <v>6040.5752899999998</v>
      </c>
      <c r="D61" s="64">
        <f t="shared" si="1"/>
        <v>95.461204309730547</v>
      </c>
      <c r="E61" s="51">
        <v>436.85313000000002</v>
      </c>
      <c r="F61" s="51">
        <v>339.82808</v>
      </c>
      <c r="G61" s="64">
        <f t="shared" si="2"/>
        <v>77.790006906897972</v>
      </c>
      <c r="I61" s="18"/>
      <c r="J61" s="18"/>
      <c r="L61" s="9"/>
    </row>
    <row r="62" spans="1:12" x14ac:dyDescent="0.25">
      <c r="A62" s="26" t="s">
        <v>133</v>
      </c>
      <c r="B62" s="51">
        <v>31864.720300000001</v>
      </c>
      <c r="C62" s="51">
        <v>31711.910110000001</v>
      </c>
      <c r="D62" s="64">
        <f t="shared" si="1"/>
        <v>99.52044082433072</v>
      </c>
      <c r="E62" s="51">
        <v>2018.2706899999998</v>
      </c>
      <c r="F62" s="51">
        <v>8652.8566999999985</v>
      </c>
      <c r="G62" s="65" t="s">
        <v>184</v>
      </c>
      <c r="I62" s="18"/>
      <c r="J62" s="18"/>
      <c r="L62" s="9"/>
    </row>
    <row r="63" spans="1:12" x14ac:dyDescent="0.25">
      <c r="A63" s="26" t="s">
        <v>134</v>
      </c>
      <c r="B63" s="51">
        <v>3046.5456400000003</v>
      </c>
      <c r="C63" s="51">
        <v>2042.9281899999999</v>
      </c>
      <c r="D63" s="64">
        <f t="shared" si="1"/>
        <v>67.057199576370024</v>
      </c>
      <c r="E63" s="51">
        <v>108.49625999999999</v>
      </c>
      <c r="F63" s="51">
        <v>249.05261999999999</v>
      </c>
      <c r="G63" s="64">
        <f t="shared" si="2"/>
        <v>229.54949783522491</v>
      </c>
      <c r="I63" s="18"/>
      <c r="J63" s="18"/>
      <c r="L63" s="9"/>
    </row>
    <row r="64" spans="1:12" x14ac:dyDescent="0.25">
      <c r="A64" s="26" t="s">
        <v>135</v>
      </c>
      <c r="B64" s="51">
        <v>59451.871930000001</v>
      </c>
      <c r="C64" s="51">
        <v>55883.523150000001</v>
      </c>
      <c r="D64" s="64">
        <f t="shared" si="1"/>
        <v>93.997920226630612</v>
      </c>
      <c r="E64" s="51">
        <v>6419.0643600000003</v>
      </c>
      <c r="F64" s="51">
        <v>7441.7488600000006</v>
      </c>
      <c r="G64" s="64">
        <f t="shared" si="2"/>
        <v>115.93198701001964</v>
      </c>
      <c r="I64" s="18"/>
      <c r="J64" s="18"/>
      <c r="L64" s="9"/>
    </row>
    <row r="65" spans="1:12" x14ac:dyDescent="0.25">
      <c r="A65" s="26" t="s">
        <v>136</v>
      </c>
      <c r="B65" s="51">
        <v>15692.896189999999</v>
      </c>
      <c r="C65" s="51">
        <v>16857.27145</v>
      </c>
      <c r="D65" s="64">
        <f t="shared" si="1"/>
        <v>107.41976016346794</v>
      </c>
      <c r="E65" s="51">
        <v>242.74388000000002</v>
      </c>
      <c r="F65" s="51">
        <v>271.06342000000001</v>
      </c>
      <c r="G65" s="64">
        <f t="shared" si="2"/>
        <v>111.6664280063415</v>
      </c>
      <c r="I65" s="18"/>
      <c r="J65" s="18"/>
      <c r="L65" s="9"/>
    </row>
    <row r="66" spans="1:12" ht="24" x14ac:dyDescent="0.25">
      <c r="A66" s="40" t="s">
        <v>137</v>
      </c>
      <c r="B66" s="51">
        <v>43675.160259999997</v>
      </c>
      <c r="C66" s="51">
        <v>39562.29189</v>
      </c>
      <c r="D66" s="64">
        <f t="shared" si="1"/>
        <v>90.583049162233351</v>
      </c>
      <c r="E66" s="51">
        <v>2035.1011799999999</v>
      </c>
      <c r="F66" s="51">
        <v>2296.9721300000001</v>
      </c>
      <c r="G66" s="64">
        <f t="shared" si="2"/>
        <v>112.86771156999676</v>
      </c>
      <c r="I66" s="18"/>
      <c r="J66" s="18"/>
      <c r="L66" s="9"/>
    </row>
    <row r="67" spans="1:12" x14ac:dyDescent="0.25">
      <c r="A67" s="26" t="s">
        <v>138</v>
      </c>
      <c r="B67" s="51">
        <v>70468.730959999986</v>
      </c>
      <c r="C67" s="51">
        <v>68797.207290000006</v>
      </c>
      <c r="D67" s="64">
        <f t="shared" si="1"/>
        <v>97.62799237728747</v>
      </c>
      <c r="E67" s="51">
        <v>1772.6794600000001</v>
      </c>
      <c r="F67" s="51">
        <v>3367.6520499999997</v>
      </c>
      <c r="G67" s="64">
        <f t="shared" si="2"/>
        <v>189.97523951679338</v>
      </c>
      <c r="I67" s="18"/>
      <c r="J67" s="18"/>
      <c r="L67" s="9"/>
    </row>
    <row r="68" spans="1:12" x14ac:dyDescent="0.25">
      <c r="A68" s="26" t="s">
        <v>139</v>
      </c>
      <c r="B68" s="51">
        <v>85701.464049999995</v>
      </c>
      <c r="C68" s="51">
        <v>95446.30515</v>
      </c>
      <c r="D68" s="64">
        <f t="shared" si="1"/>
        <v>111.37068217914535</v>
      </c>
      <c r="E68" s="51">
        <v>7459.3303299999998</v>
      </c>
      <c r="F68" s="51">
        <v>4023.8446899999999</v>
      </c>
      <c r="G68" s="64">
        <f t="shared" si="2"/>
        <v>53.943779293656782</v>
      </c>
      <c r="I68" s="18"/>
      <c r="J68" s="18"/>
      <c r="L68" s="9"/>
    </row>
    <row r="69" spans="1:12" x14ac:dyDescent="0.25">
      <c r="A69" s="26" t="s">
        <v>140</v>
      </c>
      <c r="B69" s="51">
        <v>4101.5395600000002</v>
      </c>
      <c r="C69" s="51">
        <v>22174.03558</v>
      </c>
      <c r="D69" s="45" t="s">
        <v>184</v>
      </c>
      <c r="E69" s="51">
        <v>700.51790000000005</v>
      </c>
      <c r="F69" s="51">
        <v>1265.0414699999999</v>
      </c>
      <c r="G69" s="64">
        <f t="shared" si="2"/>
        <v>180.58660171281844</v>
      </c>
      <c r="I69" s="18"/>
      <c r="J69" s="18"/>
      <c r="L69" s="9"/>
    </row>
    <row r="70" spans="1:12" x14ac:dyDescent="0.25">
      <c r="A70" s="39" t="s">
        <v>141</v>
      </c>
      <c r="B70" s="50">
        <v>189744.20715</v>
      </c>
      <c r="C70" s="50">
        <v>210109.65333999999</v>
      </c>
      <c r="D70" s="63">
        <f t="shared" si="1"/>
        <v>110.73310563515666</v>
      </c>
      <c r="E70" s="50">
        <v>14661.14817</v>
      </c>
      <c r="F70" s="50">
        <v>11118.150230000001</v>
      </c>
      <c r="G70" s="63">
        <f t="shared" si="2"/>
        <v>75.834103175836063</v>
      </c>
      <c r="I70" s="18"/>
      <c r="J70" s="18"/>
      <c r="L70" s="9"/>
    </row>
    <row r="71" spans="1:12" x14ac:dyDescent="0.25">
      <c r="A71" s="26" t="s">
        <v>142</v>
      </c>
      <c r="B71" s="51">
        <v>16293.64566</v>
      </c>
      <c r="C71" s="51">
        <v>10688.90373</v>
      </c>
      <c r="D71" s="64">
        <f t="shared" ref="D71:D79" si="3">C71/B71*100</f>
        <v>65.601670448993914</v>
      </c>
      <c r="E71" s="51">
        <v>275.75559999999996</v>
      </c>
      <c r="F71" s="51">
        <v>207.54364999999999</v>
      </c>
      <c r="G71" s="64">
        <f t="shared" ref="G71:G79" si="4">F71/E71*100</f>
        <v>75.263621119571098</v>
      </c>
      <c r="I71" s="18"/>
      <c r="J71" s="18"/>
      <c r="L71" s="9"/>
    </row>
    <row r="72" spans="1:12" x14ac:dyDescent="0.25">
      <c r="A72" s="26" t="s">
        <v>143</v>
      </c>
      <c r="B72" s="51">
        <v>34011.091970000001</v>
      </c>
      <c r="C72" s="51">
        <v>35809.456560000006</v>
      </c>
      <c r="D72" s="64">
        <f t="shared" si="3"/>
        <v>105.28758262623934</v>
      </c>
      <c r="E72" s="51">
        <v>954.41342000000009</v>
      </c>
      <c r="F72" s="51">
        <v>1141.46408</v>
      </c>
      <c r="G72" s="64">
        <f t="shared" si="4"/>
        <v>119.59849432963756</v>
      </c>
      <c r="I72" s="18"/>
      <c r="J72" s="18"/>
      <c r="L72" s="9"/>
    </row>
    <row r="73" spans="1:12" x14ac:dyDescent="0.25">
      <c r="A73" s="26" t="s">
        <v>144</v>
      </c>
      <c r="B73" s="51">
        <v>4119.0234900000005</v>
      </c>
      <c r="C73" s="51">
        <v>5308.1449599999996</v>
      </c>
      <c r="D73" s="64">
        <f t="shared" si="3"/>
        <v>128.86901404876423</v>
      </c>
      <c r="E73" s="51">
        <v>63.734490000000001</v>
      </c>
      <c r="F73" s="51">
        <v>102.72022</v>
      </c>
      <c r="G73" s="64">
        <f t="shared" si="4"/>
        <v>161.16896832468572</v>
      </c>
      <c r="I73" s="18"/>
      <c r="J73" s="18"/>
      <c r="L73" s="9"/>
    </row>
    <row r="74" spans="1:12" x14ac:dyDescent="0.25">
      <c r="A74" s="26" t="s">
        <v>145</v>
      </c>
      <c r="B74" s="51">
        <v>40396.416680000002</v>
      </c>
      <c r="C74" s="51">
        <v>48554.104140000003</v>
      </c>
      <c r="D74" s="64">
        <f t="shared" si="3"/>
        <v>120.19408682859442</v>
      </c>
      <c r="E74" s="51">
        <v>1088.15146</v>
      </c>
      <c r="F74" s="51">
        <v>1406.8718899999999</v>
      </c>
      <c r="G74" s="64">
        <f t="shared" si="4"/>
        <v>129.2900797100433</v>
      </c>
      <c r="I74" s="18"/>
      <c r="J74" s="18"/>
      <c r="L74" s="9"/>
    </row>
    <row r="75" spans="1:12" x14ac:dyDescent="0.25">
      <c r="A75" s="26" t="s">
        <v>146</v>
      </c>
      <c r="B75" s="51">
        <v>20796.849399999999</v>
      </c>
      <c r="C75" s="51">
        <v>21241.48544</v>
      </c>
      <c r="D75" s="64">
        <f t="shared" si="3"/>
        <v>102.13799711412057</v>
      </c>
      <c r="E75" s="51">
        <v>309.18827000000005</v>
      </c>
      <c r="F75" s="51">
        <v>279.10303000000005</v>
      </c>
      <c r="G75" s="64">
        <f t="shared" si="4"/>
        <v>90.269604988572169</v>
      </c>
      <c r="I75" s="18"/>
      <c r="J75" s="18"/>
      <c r="L75" s="9"/>
    </row>
    <row r="76" spans="1:12" x14ac:dyDescent="0.25">
      <c r="A76" s="26" t="s">
        <v>147</v>
      </c>
      <c r="B76" s="51">
        <v>17331.561440000001</v>
      </c>
      <c r="C76" s="51">
        <v>14635.547339999999</v>
      </c>
      <c r="D76" s="64">
        <f t="shared" si="3"/>
        <v>84.444482343190401</v>
      </c>
      <c r="E76" s="51">
        <v>1238.68877</v>
      </c>
      <c r="F76" s="51">
        <v>1566.33419</v>
      </c>
      <c r="G76" s="64">
        <f t="shared" si="4"/>
        <v>126.45098816872297</v>
      </c>
      <c r="I76" s="18"/>
      <c r="J76" s="18"/>
      <c r="L76" s="9"/>
    </row>
    <row r="77" spans="1:12" x14ac:dyDescent="0.25">
      <c r="A77" s="26" t="s">
        <v>148</v>
      </c>
      <c r="B77" s="51">
        <v>4895.9159200000004</v>
      </c>
      <c r="C77" s="51">
        <v>8243.3305199999995</v>
      </c>
      <c r="D77" s="64">
        <f t="shared" si="3"/>
        <v>168.3715704006616</v>
      </c>
      <c r="E77" s="51">
        <v>139.64824999999999</v>
      </c>
      <c r="F77" s="51">
        <v>103.80477</v>
      </c>
      <c r="G77" s="64">
        <f t="shared" si="4"/>
        <v>74.333026013573402</v>
      </c>
      <c r="I77" s="18"/>
      <c r="J77" s="18"/>
      <c r="L77" s="9"/>
    </row>
    <row r="78" spans="1:12" x14ac:dyDescent="0.25">
      <c r="A78" s="26" t="s">
        <v>149</v>
      </c>
      <c r="B78" s="51">
        <v>51899.702590000001</v>
      </c>
      <c r="C78" s="51">
        <v>65628.680649999995</v>
      </c>
      <c r="D78" s="64">
        <f t="shared" si="3"/>
        <v>126.45290314755154</v>
      </c>
      <c r="E78" s="51">
        <v>10591.56791</v>
      </c>
      <c r="F78" s="51">
        <v>6310.3084000000008</v>
      </c>
      <c r="G78" s="64">
        <f t="shared" si="4"/>
        <v>59.578604920638242</v>
      </c>
      <c r="I78" s="18"/>
      <c r="J78" s="18"/>
      <c r="L78" s="9"/>
    </row>
    <row r="79" spans="1:12" x14ac:dyDescent="0.25">
      <c r="A79" s="39" t="s">
        <v>150</v>
      </c>
      <c r="B79" s="50">
        <v>3925.0602999999996</v>
      </c>
      <c r="C79" s="50">
        <v>80.334969999999998</v>
      </c>
      <c r="D79" s="63">
        <f t="shared" si="3"/>
        <v>2.0467193841582509</v>
      </c>
      <c r="E79" s="50">
        <v>8000</v>
      </c>
      <c r="F79" s="50">
        <v>4.2999999999999997E-2</v>
      </c>
      <c r="G79" s="63">
        <f t="shared" si="4"/>
        <v>5.3749999999999989E-4</v>
      </c>
      <c r="I79" s="18"/>
      <c r="J79" s="18"/>
      <c r="L79" s="9"/>
    </row>
    <row r="80" spans="1:12" x14ac:dyDescent="0.25">
      <c r="J80" s="18"/>
      <c r="L80" s="9"/>
    </row>
    <row r="81" spans="1:12" x14ac:dyDescent="0.25">
      <c r="A81" s="8" t="s">
        <v>26</v>
      </c>
      <c r="B81" s="18"/>
      <c r="C81" s="18"/>
      <c r="D81" s="18"/>
      <c r="E81" s="18"/>
      <c r="F81" s="18"/>
      <c r="G81" s="18"/>
      <c r="L81" s="9"/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37" sqref="J37"/>
    </sheetView>
  </sheetViews>
  <sheetFormatPr defaultRowHeight="15" x14ac:dyDescent="0.25"/>
  <cols>
    <col min="1" max="1" width="62.140625" customWidth="1"/>
    <col min="2" max="2" width="14.5703125" customWidth="1"/>
    <col min="3" max="4" width="14.42578125" customWidth="1"/>
    <col min="5" max="5" width="14.140625" customWidth="1"/>
    <col min="6" max="6" width="14.42578125" customWidth="1"/>
    <col min="7" max="7" width="14" customWidth="1"/>
  </cols>
  <sheetData>
    <row r="1" spans="1:11" s="41" customFormat="1" ht="21.75" customHeight="1" x14ac:dyDescent="0.25">
      <c r="A1" s="79" t="s">
        <v>151</v>
      </c>
      <c r="B1" s="79"/>
      <c r="C1" s="79"/>
      <c r="D1" s="79"/>
      <c r="E1" s="79"/>
      <c r="F1" s="79"/>
      <c r="G1" s="79"/>
    </row>
    <row r="2" spans="1:11" x14ac:dyDescent="0.25">
      <c r="A2" s="90" t="s">
        <v>174</v>
      </c>
      <c r="B2" s="71" t="s">
        <v>10</v>
      </c>
      <c r="C2" s="83"/>
      <c r="D2" s="84"/>
      <c r="E2" s="85" t="s">
        <v>11</v>
      </c>
      <c r="F2" s="86"/>
      <c r="G2" s="87"/>
    </row>
    <row r="3" spans="1:11" x14ac:dyDescent="0.25">
      <c r="A3" s="91"/>
      <c r="B3" s="88" t="s">
        <v>180</v>
      </c>
      <c r="C3" s="73" t="s">
        <v>181</v>
      </c>
      <c r="D3" s="22" t="s">
        <v>182</v>
      </c>
      <c r="E3" s="88" t="s">
        <v>180</v>
      </c>
      <c r="F3" s="73" t="s">
        <v>181</v>
      </c>
      <c r="G3" s="22" t="s">
        <v>182</v>
      </c>
      <c r="I3" s="58" t="s">
        <v>179</v>
      </c>
    </row>
    <row r="4" spans="1:11" x14ac:dyDescent="0.25">
      <c r="A4" s="27"/>
      <c r="B4" s="89"/>
      <c r="C4" s="74"/>
      <c r="D4" s="23" t="s">
        <v>180</v>
      </c>
      <c r="E4" s="89"/>
      <c r="F4" s="74"/>
      <c r="G4" s="23" t="s">
        <v>180</v>
      </c>
    </row>
    <row r="5" spans="1:11" x14ac:dyDescent="0.25">
      <c r="A5" s="33"/>
      <c r="B5" s="28" t="s">
        <v>28</v>
      </c>
      <c r="C5" s="28" t="s">
        <v>28</v>
      </c>
      <c r="D5" s="28" t="s">
        <v>77</v>
      </c>
      <c r="E5" s="28" t="s">
        <v>28</v>
      </c>
      <c r="F5" s="28" t="s">
        <v>28</v>
      </c>
      <c r="G5" s="24" t="s">
        <v>77</v>
      </c>
    </row>
    <row r="6" spans="1:11" x14ac:dyDescent="0.25">
      <c r="A6" s="19" t="s">
        <v>152</v>
      </c>
      <c r="B6" s="25">
        <f>+SUM(B7:B27)</f>
        <v>1385094.8391199999</v>
      </c>
      <c r="C6" s="25">
        <f t="shared" ref="C6:F6" si="0">+SUM(C7:C27)</f>
        <v>1595870.67325</v>
      </c>
      <c r="D6" s="52">
        <f>+C6/B6*100</f>
        <v>115.21742975115794</v>
      </c>
      <c r="E6" s="25">
        <f t="shared" si="0"/>
        <v>230714.93993000005</v>
      </c>
      <c r="F6" s="25">
        <f t="shared" si="0"/>
        <v>266236.90461999999</v>
      </c>
      <c r="G6" s="52">
        <f>+F6/E6*100</f>
        <v>115.39647354470301</v>
      </c>
      <c r="J6" s="32"/>
      <c r="K6" s="32"/>
    </row>
    <row r="7" spans="1:11" x14ac:dyDescent="0.25">
      <c r="A7" s="20" t="s">
        <v>153</v>
      </c>
      <c r="B7" s="57">
        <v>92742.719219999999</v>
      </c>
      <c r="C7" s="57">
        <v>109985.8829</v>
      </c>
      <c r="D7" s="54">
        <f t="shared" ref="D7:D27" si="1">+C7/B7*100</f>
        <v>118.59247154388103</v>
      </c>
      <c r="E7" s="57">
        <v>5805.7660799999994</v>
      </c>
      <c r="F7" s="57">
        <v>7190.7502799999993</v>
      </c>
      <c r="G7" s="54">
        <f t="shared" ref="G7:G27" si="2">+F7/E7*100</f>
        <v>123.85532212141761</v>
      </c>
      <c r="J7" s="32"/>
      <c r="K7" s="32"/>
    </row>
    <row r="8" spans="1:11" x14ac:dyDescent="0.25">
      <c r="A8" s="20" t="s">
        <v>154</v>
      </c>
      <c r="B8" s="57">
        <v>64183.029010000006</v>
      </c>
      <c r="C8" s="57">
        <v>69759.020629999999</v>
      </c>
      <c r="D8" s="54">
        <f t="shared" si="1"/>
        <v>108.68764174269685</v>
      </c>
      <c r="E8" s="57">
        <v>5157.3889899999986</v>
      </c>
      <c r="F8" s="57">
        <v>6191.6275100000003</v>
      </c>
      <c r="G8" s="54">
        <f t="shared" si="2"/>
        <v>120.05352945076191</v>
      </c>
      <c r="J8" s="32"/>
      <c r="K8" s="32"/>
    </row>
    <row r="9" spans="1:11" x14ac:dyDescent="0.25">
      <c r="A9" s="20" t="s">
        <v>155</v>
      </c>
      <c r="B9" s="57">
        <v>9249.5848800000003</v>
      </c>
      <c r="C9" s="57">
        <v>11999.749230000001</v>
      </c>
      <c r="D9" s="54">
        <f t="shared" si="1"/>
        <v>129.73284083209583</v>
      </c>
      <c r="E9" s="57">
        <v>107.92924000000001</v>
      </c>
      <c r="F9" s="57">
        <v>196.12898000000001</v>
      </c>
      <c r="G9" s="54">
        <f t="shared" si="2"/>
        <v>181.7199676380562</v>
      </c>
      <c r="J9" s="32"/>
      <c r="K9" s="32"/>
    </row>
    <row r="10" spans="1:11" x14ac:dyDescent="0.25">
      <c r="A10" s="20" t="s">
        <v>156</v>
      </c>
      <c r="B10" s="57">
        <v>149851.22624000002</v>
      </c>
      <c r="C10" s="57">
        <v>200159.59236000001</v>
      </c>
      <c r="D10" s="54">
        <f t="shared" si="1"/>
        <v>133.5722085046049</v>
      </c>
      <c r="E10" s="57">
        <v>15357.963679999999</v>
      </c>
      <c r="F10" s="57">
        <v>19250.97883</v>
      </c>
      <c r="G10" s="54">
        <f t="shared" si="2"/>
        <v>125.34851124221437</v>
      </c>
      <c r="J10" s="32"/>
      <c r="K10" s="32"/>
    </row>
    <row r="11" spans="1:11" x14ac:dyDescent="0.25">
      <c r="A11" s="20" t="s">
        <v>157</v>
      </c>
      <c r="B11" s="57">
        <v>134389.95968999999</v>
      </c>
      <c r="C11" s="57">
        <v>187795.85578000001</v>
      </c>
      <c r="D11" s="54">
        <f t="shared" si="1"/>
        <v>139.73949855569009</v>
      </c>
      <c r="E11" s="57">
        <v>59697.07778</v>
      </c>
      <c r="F11" s="57">
        <v>73731.443429999999</v>
      </c>
      <c r="G11" s="54">
        <f t="shared" si="2"/>
        <v>123.50930091037364</v>
      </c>
      <c r="J11" s="32"/>
      <c r="K11" s="32"/>
    </row>
    <row r="12" spans="1:11" x14ac:dyDescent="0.25">
      <c r="A12" s="20" t="s">
        <v>158</v>
      </c>
      <c r="B12" s="57">
        <v>170874.97693</v>
      </c>
      <c r="C12" s="57">
        <v>204397.31759999998</v>
      </c>
      <c r="D12" s="54">
        <f t="shared" si="1"/>
        <v>119.61805132165877</v>
      </c>
      <c r="E12" s="57">
        <v>18105.964400000001</v>
      </c>
      <c r="F12" s="57">
        <v>20234.703389999999</v>
      </c>
      <c r="G12" s="54">
        <f t="shared" si="2"/>
        <v>111.75711463345192</v>
      </c>
      <c r="J12" s="32"/>
      <c r="K12" s="32"/>
    </row>
    <row r="13" spans="1:11" x14ac:dyDescent="0.25">
      <c r="A13" s="20" t="s">
        <v>159</v>
      </c>
      <c r="B13" s="57">
        <v>58278.796539999996</v>
      </c>
      <c r="C13" s="57">
        <v>63980.089640000006</v>
      </c>
      <c r="D13" s="54">
        <f t="shared" si="1"/>
        <v>109.7827914069689</v>
      </c>
      <c r="E13" s="57">
        <v>2030.6534899999997</v>
      </c>
      <c r="F13" s="57">
        <v>2353.2338300000001</v>
      </c>
      <c r="G13" s="54">
        <f t="shared" si="2"/>
        <v>115.88554332822191</v>
      </c>
      <c r="J13" s="32"/>
      <c r="K13" s="32"/>
    </row>
    <row r="14" spans="1:11" x14ac:dyDescent="0.25">
      <c r="A14" s="20" t="s">
        <v>160</v>
      </c>
      <c r="B14" s="57">
        <v>5338.7868800000006</v>
      </c>
      <c r="C14" s="57">
        <v>6115.1614200000004</v>
      </c>
      <c r="D14" s="54">
        <f t="shared" si="1"/>
        <v>114.54215269218612</v>
      </c>
      <c r="E14" s="57">
        <v>919.33549999999991</v>
      </c>
      <c r="F14" s="57">
        <v>1689.4320499999997</v>
      </c>
      <c r="G14" s="54">
        <f t="shared" si="2"/>
        <v>183.76664993356613</v>
      </c>
      <c r="J14" s="32"/>
      <c r="K14" s="32"/>
    </row>
    <row r="15" spans="1:11" x14ac:dyDescent="0.25">
      <c r="A15" s="20" t="s">
        <v>161</v>
      </c>
      <c r="B15" s="57">
        <v>21758.397719999997</v>
      </c>
      <c r="C15" s="57">
        <v>20983.30848</v>
      </c>
      <c r="D15" s="54">
        <f t="shared" si="1"/>
        <v>96.437746703712719</v>
      </c>
      <c r="E15" s="57">
        <v>18884.083309999998</v>
      </c>
      <c r="F15" s="57">
        <v>21731.877659999998</v>
      </c>
      <c r="G15" s="54">
        <f t="shared" si="2"/>
        <v>115.08039497205544</v>
      </c>
      <c r="J15" s="32"/>
      <c r="K15" s="32"/>
    </row>
    <row r="16" spans="1:11" x14ac:dyDescent="0.25">
      <c r="A16" s="20" t="s">
        <v>162</v>
      </c>
      <c r="B16" s="57">
        <v>22406.905469999998</v>
      </c>
      <c r="C16" s="57">
        <v>25171.407859999999</v>
      </c>
      <c r="D16" s="54">
        <f t="shared" si="1"/>
        <v>112.33772505400765</v>
      </c>
      <c r="E16" s="57">
        <v>2374.5106900000001</v>
      </c>
      <c r="F16" s="57">
        <v>2909.6997299999998</v>
      </c>
      <c r="G16" s="54">
        <f t="shared" si="2"/>
        <v>122.53891895513007</v>
      </c>
      <c r="J16" s="32"/>
      <c r="K16" s="32"/>
    </row>
    <row r="17" spans="1:11" x14ac:dyDescent="0.25">
      <c r="A17" s="20" t="s">
        <v>163</v>
      </c>
      <c r="B17" s="57">
        <v>51625.290370000002</v>
      </c>
      <c r="C17" s="57">
        <v>61092.498299999999</v>
      </c>
      <c r="D17" s="54">
        <f t="shared" si="1"/>
        <v>118.33831415213017</v>
      </c>
      <c r="E17" s="57">
        <v>1446.56324</v>
      </c>
      <c r="F17" s="57">
        <v>1658.3312000000001</v>
      </c>
      <c r="G17" s="54">
        <f t="shared" si="2"/>
        <v>114.63938486367178</v>
      </c>
      <c r="J17" s="32"/>
      <c r="K17" s="32"/>
    </row>
    <row r="18" spans="1:11" x14ac:dyDescent="0.25">
      <c r="A18" s="20" t="s">
        <v>164</v>
      </c>
      <c r="B18" s="57">
        <v>22771.103310000002</v>
      </c>
      <c r="C18" s="57">
        <v>23124.2464</v>
      </c>
      <c r="D18" s="54">
        <f t="shared" si="1"/>
        <v>101.55083873272366</v>
      </c>
      <c r="E18" s="57">
        <v>331.92816000000005</v>
      </c>
      <c r="F18" s="57">
        <v>304.55116000000004</v>
      </c>
      <c r="G18" s="54">
        <f t="shared" si="2"/>
        <v>91.752130943032967</v>
      </c>
      <c r="J18" s="32"/>
      <c r="K18" s="32"/>
    </row>
    <row r="19" spans="1:11" x14ac:dyDescent="0.25">
      <c r="A19" s="20" t="s">
        <v>166</v>
      </c>
      <c r="B19" s="57">
        <v>45543.74874000001</v>
      </c>
      <c r="C19" s="57">
        <v>40897.559659999999</v>
      </c>
      <c r="D19" s="54">
        <f t="shared" si="1"/>
        <v>89.798404372630458</v>
      </c>
      <c r="E19" s="57">
        <v>1344.58455</v>
      </c>
      <c r="F19" s="57">
        <v>2665.2115900000003</v>
      </c>
      <c r="G19" s="54">
        <f t="shared" si="2"/>
        <v>198.21822212667848</v>
      </c>
      <c r="J19" s="32"/>
      <c r="K19" s="32"/>
    </row>
    <row r="20" spans="1:11" x14ac:dyDescent="0.25">
      <c r="A20" s="20" t="s">
        <v>165</v>
      </c>
      <c r="B20" s="57">
        <v>6245.8209299999999</v>
      </c>
      <c r="C20" s="57">
        <v>2341.9451800000002</v>
      </c>
      <c r="D20" s="54">
        <f t="shared" si="1"/>
        <v>37.496194755618781</v>
      </c>
      <c r="E20" s="57">
        <v>13774.381039999998</v>
      </c>
      <c r="F20" s="57">
        <v>84.385429999999999</v>
      </c>
      <c r="G20" s="54">
        <f t="shared" si="2"/>
        <v>0.61262593037719537</v>
      </c>
      <c r="J20" s="32"/>
      <c r="K20" s="32"/>
    </row>
    <row r="21" spans="1:11" x14ac:dyDescent="0.25">
      <c r="A21" s="20" t="s">
        <v>167</v>
      </c>
      <c r="B21" s="57">
        <v>114867.39649</v>
      </c>
      <c r="C21" s="57">
        <v>128192.68890999998</v>
      </c>
      <c r="D21" s="54">
        <f t="shared" si="1"/>
        <v>111.60058713541056</v>
      </c>
      <c r="E21" s="57">
        <v>59369.440540000003</v>
      </c>
      <c r="F21" s="57">
        <v>72164.223480000015</v>
      </c>
      <c r="G21" s="54">
        <f t="shared" si="2"/>
        <v>121.5511260062819</v>
      </c>
      <c r="J21" s="32"/>
      <c r="K21" s="32"/>
    </row>
    <row r="22" spans="1:11" x14ac:dyDescent="0.25">
      <c r="A22" s="20" t="s">
        <v>168</v>
      </c>
      <c r="B22" s="57">
        <v>228654.3063</v>
      </c>
      <c r="C22" s="57">
        <v>218310.68641000002</v>
      </c>
      <c r="D22" s="54">
        <f t="shared" si="1"/>
        <v>95.476306544417795</v>
      </c>
      <c r="E22" s="57">
        <v>13229.974689999999</v>
      </c>
      <c r="F22" s="57">
        <v>22495.101389999996</v>
      </c>
      <c r="G22" s="54">
        <f t="shared" si="2"/>
        <v>170.03132596317914</v>
      </c>
      <c r="J22" s="32"/>
      <c r="K22" s="32"/>
    </row>
    <row r="23" spans="1:11" x14ac:dyDescent="0.25">
      <c r="A23" s="20" t="s">
        <v>169</v>
      </c>
      <c r="B23" s="57">
        <v>91830.592910000007</v>
      </c>
      <c r="C23" s="57">
        <v>119571.08249</v>
      </c>
      <c r="D23" s="54">
        <f t="shared" si="1"/>
        <v>130.2083311246694</v>
      </c>
      <c r="E23" s="57">
        <v>8257.1004100000009</v>
      </c>
      <c r="F23" s="57">
        <v>5506.2857400000003</v>
      </c>
      <c r="G23" s="54">
        <f t="shared" si="2"/>
        <v>66.685464225812893</v>
      </c>
      <c r="J23" s="32"/>
      <c r="K23" s="32"/>
    </row>
    <row r="24" spans="1:11" x14ac:dyDescent="0.25">
      <c r="A24" s="20" t="s">
        <v>170</v>
      </c>
      <c r="B24" s="57">
        <v>25541.907650000001</v>
      </c>
      <c r="C24" s="57">
        <v>26875.859729999996</v>
      </c>
      <c r="D24" s="54">
        <f t="shared" si="1"/>
        <v>105.22260160939855</v>
      </c>
      <c r="E24" s="57">
        <v>1468.77017</v>
      </c>
      <c r="F24" s="57">
        <v>1897.66202</v>
      </c>
      <c r="G24" s="54">
        <f t="shared" si="2"/>
        <v>129.20074622702884</v>
      </c>
      <c r="J24" s="32"/>
      <c r="K24" s="32"/>
    </row>
    <row r="25" spans="1:11" x14ac:dyDescent="0.25">
      <c r="A25" s="20" t="s">
        <v>171</v>
      </c>
      <c r="B25" s="57">
        <v>1987.7117599999999</v>
      </c>
      <c r="C25" s="57">
        <v>7251.7701100000004</v>
      </c>
      <c r="D25" s="45" t="s">
        <v>184</v>
      </c>
      <c r="E25" s="57">
        <v>1329.9739399999999</v>
      </c>
      <c r="F25" s="57">
        <v>2085.6947500000001</v>
      </c>
      <c r="G25" s="54">
        <f t="shared" si="2"/>
        <v>156.82222690769416</v>
      </c>
      <c r="J25" s="32"/>
      <c r="K25" s="32"/>
    </row>
    <row r="26" spans="1:11" x14ac:dyDescent="0.25">
      <c r="A26" s="20" t="s">
        <v>172</v>
      </c>
      <c r="B26" s="57">
        <v>66883.072670000009</v>
      </c>
      <c r="C26" s="57">
        <v>67722.539520000006</v>
      </c>
      <c r="D26" s="54">
        <f t="shared" si="1"/>
        <v>101.25512602290554</v>
      </c>
      <c r="E26" s="57">
        <v>1707.2050299999999</v>
      </c>
      <c r="F26" s="57">
        <v>1884.86617</v>
      </c>
      <c r="G26" s="54">
        <f t="shared" si="2"/>
        <v>110.40654970422624</v>
      </c>
      <c r="J26" s="32"/>
      <c r="K26" s="32"/>
    </row>
    <row r="27" spans="1:11" x14ac:dyDescent="0.25">
      <c r="A27" s="20" t="s">
        <v>173</v>
      </c>
      <c r="B27" s="57">
        <v>69.505409999999998</v>
      </c>
      <c r="C27" s="57">
        <v>142.41064</v>
      </c>
      <c r="D27" s="54">
        <f t="shared" si="1"/>
        <v>204.89144657948208</v>
      </c>
      <c r="E27" s="57">
        <v>14.345000000000001</v>
      </c>
      <c r="F27" s="57">
        <v>10.715999999999999</v>
      </c>
      <c r="G27" s="54">
        <f t="shared" si="2"/>
        <v>74.701986754966882</v>
      </c>
      <c r="J27" s="32"/>
      <c r="K27" s="32"/>
    </row>
    <row r="28" spans="1:11" x14ac:dyDescent="0.25">
      <c r="C28" s="42"/>
      <c r="D28" s="43"/>
      <c r="E28" s="42"/>
      <c r="F28" s="42"/>
      <c r="J28" s="32"/>
      <c r="K28" s="32"/>
    </row>
    <row r="29" spans="1:11" x14ac:dyDescent="0.25">
      <c r="A29" s="8" t="s">
        <v>26</v>
      </c>
      <c r="C29" s="42"/>
      <c r="D29" s="42"/>
      <c r="E29" s="42"/>
      <c r="F29" s="42"/>
    </row>
    <row r="30" spans="1:11" x14ac:dyDescent="0.25">
      <c r="C30" s="42"/>
      <c r="D30" s="42"/>
      <c r="E30" s="42"/>
      <c r="F30" s="42"/>
    </row>
    <row r="31" spans="1:11" x14ac:dyDescent="0.25">
      <c r="C31" s="42"/>
      <c r="D31" s="42"/>
      <c r="E31" s="42"/>
      <c r="F31" s="42"/>
    </row>
    <row r="32" spans="1:11" x14ac:dyDescent="0.25">
      <c r="C32" s="42"/>
      <c r="D32" s="42"/>
      <c r="E32" s="42"/>
      <c r="F32" s="42"/>
    </row>
    <row r="33" spans="3:6" x14ac:dyDescent="0.25">
      <c r="C33" s="42"/>
      <c r="D33" s="42"/>
      <c r="E33" s="42"/>
      <c r="F33" s="42"/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Tabela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2021-09-28T06:49:26Z</dcterms:modified>
</cp:coreProperties>
</file>