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6" i="2"/>
  <c r="C41" i="3" l="1"/>
  <c r="D41" i="3"/>
  <c r="F41" i="3" s="1"/>
  <c r="E41" i="3"/>
  <c r="B4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6" i="3"/>
  <c r="G37" i="3"/>
  <c r="G38" i="3"/>
  <c r="G39" i="3"/>
  <c r="G40" i="3"/>
  <c r="G41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6" i="3"/>
  <c r="F37" i="3"/>
  <c r="F38" i="3"/>
  <c r="F39" i="3"/>
  <c r="F40" i="3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5" i="4"/>
  <c r="G26" i="4"/>
  <c r="G27" i="4"/>
  <c r="G28" i="4"/>
  <c r="G29" i="4"/>
  <c r="G30" i="4"/>
  <c r="G31" i="4"/>
  <c r="G32" i="4"/>
  <c r="G35" i="4"/>
  <c r="G36" i="4"/>
  <c r="G37" i="4"/>
  <c r="G38" i="4"/>
  <c r="G39" i="4"/>
  <c r="G40" i="4"/>
  <c r="G42" i="4"/>
  <c r="G44" i="4"/>
  <c r="G45" i="4"/>
  <c r="G47" i="4"/>
  <c r="G48" i="4"/>
  <c r="G49" i="4"/>
  <c r="G50" i="4"/>
  <c r="G51" i="4"/>
  <c r="G53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G5" i="3"/>
  <c r="F5" i="3"/>
  <c r="B6" i="5"/>
  <c r="D6" i="5" s="1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F6" i="5"/>
  <c r="G6" i="5" s="1"/>
  <c r="E6" i="5"/>
  <c r="C6" i="5"/>
  <c r="K5" i="2" l="1"/>
</calcChain>
</file>

<file path=xl/sharedStrings.xml><?xml version="1.0" encoding="utf-8"?>
<sst xmlns="http://schemas.openxmlformats.org/spreadsheetml/2006/main" count="256" uniqueCount="188">
  <si>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</si>
  <si>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</si>
  <si>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</si>
  <si>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</si>
  <si>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</si>
  <si>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</si>
  <si>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</si>
  <si>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</si>
  <si>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</si>
  <si>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</si>
  <si>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</si>
  <si>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</si>
  <si>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</si>
  <si>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</si>
  <si>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</si>
  <si>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</si>
  <si>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</si>
  <si>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</si>
  <si>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</si>
  <si>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</si>
  <si>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</si>
  <si>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</si>
  <si>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</si>
  <si>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</si>
  <si>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</si>
  <si>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</si>
  <si>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</si>
  <si>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</si>
  <si>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</si>
  <si>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</si>
  <si>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</si>
  <si>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</si>
  <si>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</si>
  <si>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</si>
  <si>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</si>
  <si>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</si>
  <si>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</si>
  <si>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</si>
  <si>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</si>
  <si>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</si>
  <si>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</si>
  <si>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</si>
  <si>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</si>
  <si>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</si>
  <si>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</si>
  <si>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</si>
  <si>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</si>
  <si>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</si>
  <si>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</si>
  <si>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</si>
  <si>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</si>
  <si>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</si>
  <si>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</si>
  <si>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</si>
  <si>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</si>
  <si>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</si>
  <si>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</si>
  <si>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</si>
  <si>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</si>
  <si>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</si>
  <si>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</si>
  <si>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</si>
  <si>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</si>
  <si>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</si>
  <si>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</si>
  <si>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</si>
  <si>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</si>
  <si>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</si>
  <si>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</si>
  <si>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</si>
  <si>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</si>
  <si>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</si>
  <si>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</si>
  <si>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</si>
  <si>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</si>
  <si>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</si>
  <si>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</si>
  <si>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</si>
  <si>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</si>
  <si>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</si>
  <si>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</si>
  <si>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</si>
  <si>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</si>
  <si>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</si>
  <si>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</si>
  <si>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</si>
  <si>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</si>
  <si>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</si>
  <si>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</si>
  <si>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</si>
  <si>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</si>
  <si>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</si>
  <si>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</si>
  <si>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</si>
  <si>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</si>
  <si>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</si>
  <si>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</si>
  <si>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</si>
  <si>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</si>
  <si>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</si>
  <si>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</si>
  <si>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</si>
  <si>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</si>
  <si>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</si>
  <si>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</si>
  <si>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</si>
  <si>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</si>
  <si>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</si>
  <si>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</si>
  <si>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</si>
  <si>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</si>
  <si>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</si>
  <si>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</si>
  <si>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</si>
  <si>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</si>
  <si>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</si>
  <si>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</si>
  <si>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</si>
  <si>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</si>
  <si>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</si>
  <si>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</si>
  <si>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</si>
  <si>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</si>
  <si>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</si>
  <si>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</si>
  <si>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</si>
  <si>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</si>
  <si>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</si>
  <si>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</si>
  <si>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</si>
  <si>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</si>
  <si>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</si>
  <si>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</si>
  <si>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</si>
  <si>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</si>
  <si>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</si>
  <si>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</si>
  <si>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</si>
  <si>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</si>
  <si>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</si>
  <si>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</si>
  <si>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</si>
  <si>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</si>
  <si>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</si>
  <si>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</si>
  <si>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</si>
  <si>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</si>
  <si>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</si>
  <si>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</si>
  <si>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</si>
  <si>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</si>
  <si>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</si>
  <si>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</si>
  <si>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</si>
  <si>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</si>
  <si>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</si>
  <si>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</si>
  <si>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</si>
  <si>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</si>
  <si>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</si>
  <si>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</si>
  <si>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</si>
  <si>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</si>
  <si>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</si>
  <si>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</si>
  <si>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</si>
  <si>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</si>
  <si>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</si>
  <si>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</si>
  <si>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</si>
  <si>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</si>
  <si>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</si>
  <si>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</si>
  <si>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</si>
  <si>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</si>
  <si>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</si>
  <si>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</si>
  <si>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</si>
  <si>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</si>
  <si>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</si>
  <si>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</si>
  <si>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</si>
  <si>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t>21 Kože sirove i krzna nečinjena</t>
  </si>
  <si>
    <t>300¹</t>
  </si>
  <si>
    <t>Jan - Jun 2021</t>
  </si>
  <si>
    <t>Jan - Jun 2022</t>
  </si>
  <si>
    <t>Jan-jun 2021</t>
  </si>
  <si>
    <t>Jan-jun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</si>
</sst>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0_);\(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47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1" fontId="6" fillId="0" borderId="0" xfId="2" applyNumberFormat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165" fontId="5" fillId="0" borderId="0" xfId="5" applyNumberFormat="1" applyFont="1"/>
    <xf numFmtId="0" fontId="1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166" fontId="5" fillId="0" borderId="0" xfId="4" applyNumberForma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3" xfId="0" applyNumberFormat="1" applyFont="1" applyBorder="1" applyAlignment="1" applyProtection="1">
      <alignment horizont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3" fontId="12" fillId="0" borderId="3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Alignment="1">
      <alignment horizontal="right"/>
    </xf>
    <xf numFmtId="3" fontId="10" fillId="0" borderId="4" xfId="0" applyNumberFormat="1" applyFont="1" applyBorder="1" applyAlignment="1">
      <alignment vertical="center" wrapText="1"/>
    </xf>
    <xf numFmtId="3" fontId="0" fillId="0" borderId="0" xfId="1" applyNumberFormat="1" applyFont="1"/>
    <xf numFmtId="3" fontId="1" fillId="0" borderId="3" xfId="2" applyNumberFormat="1" applyFont="1" applyBorder="1"/>
    <xf numFmtId="37" fontId="0" fillId="0" borderId="0" xfId="1" applyNumberFormat="1" applyFont="1"/>
    <xf numFmtId="166" fontId="1" fillId="0" borderId="3" xfId="6" applyNumberFormat="1" applyFont="1" applyBorder="1" applyAlignment="1">
      <alignment horizontal="right"/>
    </xf>
    <xf numFmtId="166" fontId="15" fillId="0" borderId="3" xfId="6" applyNumberFormat="1" applyFont="1" applyBorder="1" applyAlignment="1">
      <alignment horizontal="right"/>
    </xf>
    <xf numFmtId="168" fontId="0" fillId="0" borderId="3" xfId="1" applyNumberFormat="1" applyFont="1" applyBorder="1"/>
    <xf numFmtId="168" fontId="16" fillId="0" borderId="3" xfId="1" applyNumberFormat="1" applyFont="1" applyBorder="1"/>
    <xf numFmtId="165" fontId="16" fillId="0" borderId="3" xfId="1" applyNumberFormat="1" applyFont="1" applyBorder="1" applyAlignment="1">
      <alignment horizontal="right"/>
    </xf>
    <xf numFmtId="3" fontId="16" fillId="0" borderId="3" xfId="5" applyNumberFormat="1" applyFont="1" applyBorder="1"/>
    <xf numFmtId="0" fontId="11" fillId="0" borderId="3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4" fillId="0" borderId="12" xfId="0" applyNumberFormat="1" applyFont="1" applyBorder="1" applyAlignment="1">
      <alignment horizontal="right" vertical="center" wrapText="1"/>
    </xf>
    <xf numFmtId="49" fontId="10" fillId="0" borderId="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3" fontId="7" fillId="0" borderId="3" xfId="5" applyNumberFormat="1" applyFont="1" applyBorder="1"/>
    <xf numFmtId="166" fontId="15" fillId="0" borderId="3" xfId="6" applyNumberFormat="1" applyFont="1" applyBorder="1"/>
    <xf numFmtId="166" fontId="1" fillId="0" borderId="3" xfId="6" applyNumberFormat="1" applyFont="1" applyBorder="1"/>
    <xf numFmtId="3" fontId="11" fillId="0" borderId="3" xfId="0" applyNumberFormat="1" applyFont="1" applyBorder="1"/>
    <xf numFmtId="168" fontId="0" fillId="0" borderId="0" xfId="1" applyNumberFormat="1" applyFont="1"/>
    <xf numFmtId="168" fontId="0" fillId="0" borderId="0" xfId="1" applyNumberFormat="1" applyFont="1"/>
    <xf numFmtId="3" fontId="16" fillId="0" borderId="3" xfId="1" applyNumberFormat="1" applyFont="1" applyBorder="1"/>
    <xf numFmtId="3" fontId="0" fillId="0" borderId="3" xfId="1" applyNumberFormat="1" applyFont="1" applyBorder="1"/>
    <xf numFmtId="165" fontId="0" fillId="0" borderId="0" xfId="1" applyNumberFormat="1" applyFont="1"/>
    <xf numFmtId="169" fontId="0" fillId="0" borderId="3" xfId="1" applyNumberFormat="1" applyFont="1" applyBorder="1"/>
    <xf numFmtId="0" fontId="11" fillId="0" borderId="0" xfId="0" applyFont="1" applyBorder="1" applyAlignment="1">
      <alignment horizontal="left" vertical="center" indent="2"/>
    </xf>
    <xf numFmtId="168" fontId="0" fillId="0" borderId="3" xfId="1" applyNumberFormat="1" applyFont="1" applyBorder="1" applyAlignment="1">
      <alignment horizontal="right"/>
    </xf>
    <xf numFmtId="168" fontId="0" fillId="0" borderId="0" xfId="1" applyNumberFormat="1" applyFont="1"/>
    <xf numFmtId="0" fontId="10" fillId="2" borderId="9" xfId="0" applyFont="1" applyFill="1" applyBorder="1" applyAlignment="1">
      <alignment horizontal="center" vertical="center"/>
    </xf>
    <xf numFmtId="166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165" fontId="10" fillId="2" borderId="11" xfId="1" applyNumberFormat="1" applyFont="1" applyFill="1" applyBorder="1" applyAlignment="1"/>
    <xf numFmtId="0" fontId="0" fillId="0" borderId="0" xfId="0" applyFont="1"/>
    <xf numFmtId="3" fontId="0" fillId="0" borderId="3" xfId="0" applyNumberFormat="1" applyBorder="1"/>
    <xf numFmtId="168" fontId="0" fillId="0" borderId="0" xfId="1" applyNumberFormat="1" applyFont="1"/>
    <xf numFmtId="168" fontId="7" fillId="0" borderId="0" xfId="1" applyNumberFormat="1" applyFont="1" applyAlignment="1">
      <alignment horizontal="right"/>
    </xf>
    <xf numFmtId="165" fontId="7" fillId="2" borderId="3" xfId="1" applyNumberFormat="1" applyFont="1" applyFill="1" applyBorder="1" applyAlignment="1"/>
    <xf numFmtId="0" fontId="18" fillId="0" borderId="3" xfId="0" applyFont="1" applyBorder="1" applyAlignment="1">
      <alignment horizontal="center"/>
    </xf>
    <xf numFmtId="165" fontId="16" fillId="2" borderId="3" xfId="1" applyNumberFormat="1" applyFont="1" applyFill="1" applyBorder="1" applyAlignment="1"/>
    <xf numFmtId="168" fontId="16" fillId="2" borderId="3" xfId="1" applyNumberFormat="1" applyFont="1" applyFill="1" applyBorder="1" applyAlignment="1"/>
    <xf numFmtId="37" fontId="16" fillId="0" borderId="3" xfId="1" applyNumberFormat="1" applyFont="1" applyBorder="1"/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D27" sqref="D27"/>
    </sheetView>
  </sheetViews>
  <sheetFormatPr defaultRowHeight="15" x14ac:dyDescent="0.25"/>
  <cols>
    <col min="1" max="1" width="21.7109375" customWidth="1"/>
    <col min="2" max="3" width="18" customWidth="1"/>
    <col min="4" max="4" width="21.42578125" style="74" customWidth="1"/>
    <col min="5" max="5" width="18" customWidth="1"/>
    <col min="7" max="7" width="10.7109375" bestFit="1" customWidth="1"/>
    <col min="8" max="8" width="9.5703125" bestFit="1" customWidth="1"/>
  </cols>
  <sheetData>
    <row r="1" spans="1:9" x14ac:dyDescent="0.25">
      <c r="A1" s="1" t="s">
        <v>0</v>
      </c>
      <c r="B1" s="1"/>
      <c r="C1" s="1"/>
      <c r="D1" s="68"/>
      <c r="E1" s="1"/>
      <c r="H1">
        <v>1000</v>
      </c>
    </row>
    <row r="2" spans="1:9" ht="24" x14ac:dyDescent="0.25">
      <c r="A2" s="2" t="s">
        <v>1</v>
      </c>
      <c r="B2" s="3" t="s">
        <v>2</v>
      </c>
      <c r="C2" s="3" t="s">
        <v>3</v>
      </c>
      <c r="D2" s="69" t="s">
        <v>4</v>
      </c>
      <c r="E2" s="4" t="s">
        <v>5</v>
      </c>
    </row>
    <row r="3" spans="1:9" x14ac:dyDescent="0.25">
      <c r="A3" s="5">
        <v>2021</v>
      </c>
      <c r="B3" s="6"/>
      <c r="C3" s="7"/>
      <c r="D3" s="70"/>
      <c r="E3" s="8"/>
    </row>
    <row r="4" spans="1:9" x14ac:dyDescent="0.25">
      <c r="A4" s="9" t="s">
        <v>6</v>
      </c>
      <c r="B4" s="10">
        <v>103751.49001000001</v>
      </c>
      <c r="C4" s="10">
        <v>25318.068309999999</v>
      </c>
      <c r="D4" s="67">
        <v>129069.55832000001</v>
      </c>
      <c r="E4" s="10">
        <v>-78433.421700000006</v>
      </c>
      <c r="G4" s="29"/>
      <c r="H4" s="29"/>
    </row>
    <row r="5" spans="1:9" x14ac:dyDescent="0.25">
      <c r="A5" s="9" t="s">
        <v>7</v>
      </c>
      <c r="B5" s="10">
        <v>149184.30213</v>
      </c>
      <c r="C5" s="10">
        <v>34901.257290000001</v>
      </c>
      <c r="D5" s="67">
        <v>184085.55942000001</v>
      </c>
      <c r="E5" s="10">
        <v>-114283.04483999999</v>
      </c>
      <c r="G5" s="29"/>
      <c r="H5" s="29"/>
    </row>
    <row r="6" spans="1:9" x14ac:dyDescent="0.25">
      <c r="A6" s="9" t="s">
        <v>8</v>
      </c>
      <c r="B6" s="10">
        <v>185513.75055000003</v>
      </c>
      <c r="C6" s="10">
        <v>34194.600469999998</v>
      </c>
      <c r="D6" s="67">
        <v>219708.35102000003</v>
      </c>
      <c r="E6" s="10">
        <v>-151319.15008000002</v>
      </c>
      <c r="G6" s="29"/>
      <c r="H6" s="29"/>
    </row>
    <row r="7" spans="1:9" x14ac:dyDescent="0.25">
      <c r="A7" s="9" t="s">
        <v>9</v>
      </c>
      <c r="B7" s="10">
        <v>200896.68591</v>
      </c>
      <c r="C7" s="10">
        <v>41380.198049999999</v>
      </c>
      <c r="D7" s="67">
        <v>242276.88396000001</v>
      </c>
      <c r="E7" s="10">
        <v>-159516.48785999999</v>
      </c>
      <c r="G7" s="29"/>
      <c r="H7" s="29"/>
    </row>
    <row r="8" spans="1:9" x14ac:dyDescent="0.25">
      <c r="A8" s="9" t="s">
        <v>10</v>
      </c>
      <c r="B8" s="10">
        <v>205981.35376</v>
      </c>
      <c r="C8" s="10">
        <v>30809.818319999998</v>
      </c>
      <c r="D8" s="67">
        <v>236791.17207999999</v>
      </c>
      <c r="E8" s="10">
        <v>-175171.53544000001</v>
      </c>
      <c r="G8" s="29"/>
      <c r="H8" s="29"/>
    </row>
    <row r="9" spans="1:9" x14ac:dyDescent="0.25">
      <c r="A9" s="9" t="s">
        <v>11</v>
      </c>
      <c r="B9" s="10">
        <v>242264.14637</v>
      </c>
      <c r="C9" s="10">
        <v>35928.117279999999</v>
      </c>
      <c r="D9" s="67">
        <v>278192.26364999998</v>
      </c>
      <c r="E9" s="10">
        <v>-206336.02909</v>
      </c>
      <c r="G9" s="29"/>
      <c r="H9" s="29"/>
    </row>
    <row r="10" spans="1:9" x14ac:dyDescent="0.25">
      <c r="A10" s="9" t="s">
        <v>12</v>
      </c>
      <c r="B10" s="10">
        <v>268113.25777000003</v>
      </c>
      <c r="C10" s="10">
        <v>32619.533920000002</v>
      </c>
      <c r="D10" s="67">
        <v>300732.79169000004</v>
      </c>
      <c r="E10" s="10">
        <v>-235493.72385000001</v>
      </c>
      <c r="G10" s="29"/>
      <c r="H10" s="29"/>
    </row>
    <row r="11" spans="1:9" x14ac:dyDescent="0.25">
      <c r="A11" s="9" t="s">
        <v>13</v>
      </c>
      <c r="B11" s="10">
        <v>240368.31445999999</v>
      </c>
      <c r="C11" s="10">
        <v>31094.585480000002</v>
      </c>
      <c r="D11" s="67">
        <v>271462.89993999997</v>
      </c>
      <c r="E11" s="10">
        <v>-209273.72897999999</v>
      </c>
      <c r="G11" s="29"/>
      <c r="H11" s="29"/>
    </row>
    <row r="12" spans="1:9" x14ac:dyDescent="0.25">
      <c r="A12" s="9" t="s">
        <v>14</v>
      </c>
      <c r="B12" s="10">
        <v>233048.03391</v>
      </c>
      <c r="C12" s="10">
        <v>35872.978539999996</v>
      </c>
      <c r="D12" s="67">
        <v>268921.01244999998</v>
      </c>
      <c r="E12" s="10">
        <v>-197175.05537000002</v>
      </c>
      <c r="G12" s="29"/>
      <c r="H12" s="29"/>
    </row>
    <row r="13" spans="1:9" x14ac:dyDescent="0.25">
      <c r="A13" s="12" t="s">
        <v>15</v>
      </c>
      <c r="B13" s="10">
        <v>213092.26393000002</v>
      </c>
      <c r="C13" s="10">
        <v>37317.177360000001</v>
      </c>
      <c r="D13" s="67">
        <v>250409.44129000002</v>
      </c>
      <c r="E13" s="10">
        <v>-175775.08657000001</v>
      </c>
      <c r="G13" s="29"/>
      <c r="H13" s="29"/>
    </row>
    <row r="14" spans="1:9" x14ac:dyDescent="0.25">
      <c r="A14" s="12" t="s">
        <v>16</v>
      </c>
      <c r="B14" s="10">
        <v>226545.06363999998</v>
      </c>
      <c r="C14" s="10">
        <v>39178.32548</v>
      </c>
      <c r="D14" s="67">
        <v>265723.38911999995</v>
      </c>
      <c r="E14" s="10">
        <v>-187366.73815999998</v>
      </c>
      <c r="G14" s="29"/>
      <c r="H14" s="29"/>
    </row>
    <row r="15" spans="1:9" x14ac:dyDescent="0.25">
      <c r="A15" s="12" t="s">
        <v>17</v>
      </c>
      <c r="B15" s="10">
        <v>236355.84056000001</v>
      </c>
      <c r="C15" s="10">
        <v>58430.626090000005</v>
      </c>
      <c r="D15" s="67">
        <v>294786.46665000002</v>
      </c>
      <c r="E15" s="10">
        <v>-177925.21447000001</v>
      </c>
      <c r="G15" s="29"/>
      <c r="H15" s="29"/>
    </row>
    <row r="16" spans="1:9" x14ac:dyDescent="0.25">
      <c r="A16" s="5">
        <v>2022</v>
      </c>
      <c r="B16" s="79"/>
      <c r="C16" s="79"/>
      <c r="D16" s="71"/>
      <c r="E16" s="11"/>
      <c r="G16" s="29"/>
      <c r="H16" s="29"/>
      <c r="I16" s="15"/>
    </row>
    <row r="17" spans="1:9" x14ac:dyDescent="0.25">
      <c r="A17" s="9" t="s">
        <v>6</v>
      </c>
      <c r="B17" s="10">
        <v>144577.77141999998</v>
      </c>
      <c r="C17" s="10">
        <v>64343.003240000005</v>
      </c>
      <c r="D17" s="77">
        <v>208920.77466</v>
      </c>
      <c r="E17" s="10">
        <v>-80234.76817999997</v>
      </c>
      <c r="G17" s="29"/>
      <c r="H17" s="29"/>
      <c r="I17" s="15"/>
    </row>
    <row r="18" spans="1:9" s="15" customFormat="1" x14ac:dyDescent="0.25">
      <c r="A18" s="9" t="s">
        <v>7</v>
      </c>
      <c r="B18" s="10">
        <v>218411.15741999997</v>
      </c>
      <c r="C18" s="10">
        <v>64548.16992</v>
      </c>
      <c r="D18" s="77">
        <v>282959.32733999996</v>
      </c>
      <c r="E18" s="10">
        <v>-153862.98749999999</v>
      </c>
      <c r="G18" s="29"/>
      <c r="H18" s="29"/>
    </row>
    <row r="19" spans="1:9" s="15" customFormat="1" x14ac:dyDescent="0.25">
      <c r="A19" s="9" t="s">
        <v>8</v>
      </c>
      <c r="B19" s="10">
        <v>284696.20847000001</v>
      </c>
      <c r="C19" s="10">
        <v>70137.527140000006</v>
      </c>
      <c r="D19" s="67">
        <v>354833.73561000003</v>
      </c>
      <c r="E19" s="10">
        <v>-214558.68132999999</v>
      </c>
      <c r="G19" s="29"/>
      <c r="H19" s="29"/>
      <c r="I19" s="29"/>
    </row>
    <row r="20" spans="1:9" s="15" customFormat="1" x14ac:dyDescent="0.25">
      <c r="A20" s="9" t="s">
        <v>9</v>
      </c>
      <c r="B20" s="10">
        <v>291139.87855000002</v>
      </c>
      <c r="C20" s="10">
        <v>79595.371400000004</v>
      </c>
      <c r="D20" s="67">
        <v>370735.24995000003</v>
      </c>
      <c r="E20" s="10">
        <v>-211544.50715000002</v>
      </c>
      <c r="G20" s="29"/>
      <c r="H20" s="29"/>
      <c r="I20" s="29"/>
    </row>
    <row r="21" spans="1:9" s="15" customFormat="1" x14ac:dyDescent="0.25">
      <c r="A21" s="9" t="s">
        <v>10</v>
      </c>
      <c r="B21" s="10">
        <v>286317.60070999997</v>
      </c>
      <c r="C21" s="10">
        <v>57569.891409999997</v>
      </c>
      <c r="D21" s="67">
        <v>343887.49211999995</v>
      </c>
      <c r="E21" s="10">
        <v>-228747.70929999999</v>
      </c>
      <c r="G21" s="29"/>
      <c r="H21" s="29"/>
      <c r="I21" s="29"/>
    </row>
    <row r="22" spans="1:9" s="15" customFormat="1" x14ac:dyDescent="0.25">
      <c r="A22" s="9" t="s">
        <v>11</v>
      </c>
      <c r="B22" s="10">
        <v>384067.54730999999</v>
      </c>
      <c r="C22" s="10">
        <v>46527.37674</v>
      </c>
      <c r="D22" s="10">
        <v>430594.92404999997</v>
      </c>
      <c r="E22" s="10">
        <v>-337540.17057000002</v>
      </c>
      <c r="G22" s="29"/>
      <c r="H22" s="29"/>
      <c r="I22" s="29"/>
    </row>
    <row r="23" spans="1:9" s="15" customFormat="1" x14ac:dyDescent="0.25">
      <c r="A23" s="105"/>
      <c r="B23" s="61"/>
      <c r="C23" s="61"/>
      <c r="D23" s="61"/>
      <c r="E23" s="61"/>
      <c r="G23" s="29"/>
      <c r="H23" s="29"/>
      <c r="I23" s="29"/>
    </row>
    <row r="24" spans="1:9" x14ac:dyDescent="0.25">
      <c r="A24" s="13" t="s">
        <v>18</v>
      </c>
      <c r="B24" s="29"/>
      <c r="C24" s="39"/>
      <c r="D24" s="72"/>
      <c r="E24" s="72"/>
      <c r="F24" s="39"/>
      <c r="G24" s="39"/>
      <c r="H24" s="39"/>
      <c r="I24" s="29"/>
    </row>
    <row r="25" spans="1:9" x14ac:dyDescent="0.25">
      <c r="A25" s="39"/>
      <c r="B25" s="29"/>
      <c r="C25" s="29"/>
      <c r="D25" s="72"/>
      <c r="E25" s="109"/>
      <c r="F25" s="109"/>
      <c r="G25" s="39"/>
      <c r="H25" s="28"/>
    </row>
    <row r="26" spans="1:9" x14ac:dyDescent="0.25">
      <c r="A26" s="39"/>
      <c r="B26" s="39"/>
      <c r="C26" s="39"/>
      <c r="D26" s="72"/>
      <c r="E26" s="109"/>
      <c r="F26" s="109"/>
      <c r="G26" s="39"/>
    </row>
    <row r="27" spans="1:9" x14ac:dyDescent="0.25">
      <c r="A27" s="60"/>
      <c r="B27" s="39"/>
      <c r="C27" s="39"/>
      <c r="D27" s="109"/>
      <c r="E27" s="72"/>
      <c r="F27" s="109"/>
      <c r="G27" s="39"/>
    </row>
    <row r="28" spans="1:9" x14ac:dyDescent="0.25">
      <c r="A28" s="45"/>
      <c r="B28" s="59"/>
      <c r="C28" s="59"/>
      <c r="D28" s="72"/>
      <c r="E28" s="72"/>
      <c r="F28" s="109"/>
      <c r="G28" s="39"/>
    </row>
    <row r="29" spans="1:9" x14ac:dyDescent="0.25">
      <c r="A29" s="45"/>
      <c r="B29" s="50"/>
      <c r="C29" s="50"/>
      <c r="D29" s="72"/>
      <c r="E29" s="72"/>
      <c r="G29" s="28"/>
    </row>
    <row r="30" spans="1:9" x14ac:dyDescent="0.25">
      <c r="A30" s="45"/>
      <c r="B30" s="50"/>
      <c r="C30" s="50"/>
      <c r="D30" s="73"/>
      <c r="E30" s="72"/>
    </row>
    <row r="31" spans="1:9" x14ac:dyDescent="0.25">
      <c r="A31" s="45"/>
      <c r="B31" s="46"/>
      <c r="C31" s="46"/>
      <c r="D31" s="75"/>
      <c r="E31" s="50"/>
    </row>
    <row r="32" spans="1:9" x14ac:dyDescent="0.25">
      <c r="B32" s="29"/>
      <c r="C32" s="29"/>
      <c r="D32" s="76"/>
    </row>
    <row r="33" spans="2:3" x14ac:dyDescent="0.25">
      <c r="B33" s="28"/>
      <c r="C33" s="28"/>
    </row>
    <row r="35" spans="2:3" x14ac:dyDescent="0.25">
      <c r="B35" s="28"/>
      <c r="C35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selection activeCell="E29" sqref="E29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6.42578125" customWidth="1"/>
    <col min="11" max="11" width="15.85546875" customWidth="1"/>
    <col min="12" max="12" width="10.5703125" bestFit="1" customWidth="1"/>
    <col min="14" max="14" width="9.7109375" bestFit="1" customWidth="1"/>
  </cols>
  <sheetData>
    <row r="1" spans="1:14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4" x14ac:dyDescent="0.25">
      <c r="A2" s="19" t="s">
        <v>20</v>
      </c>
      <c r="B2" s="123" t="s">
        <v>2</v>
      </c>
      <c r="C2" s="124"/>
      <c r="D2" s="124"/>
      <c r="E2" s="125"/>
      <c r="F2" s="123" t="s">
        <v>3</v>
      </c>
      <c r="G2" s="124"/>
      <c r="H2" s="124"/>
      <c r="I2" s="125"/>
      <c r="J2" s="126" t="s">
        <v>5</v>
      </c>
      <c r="K2" s="127"/>
    </row>
    <row r="3" spans="1:14" x14ac:dyDescent="0.25">
      <c r="A3" s="20" t="s">
        <v>21</v>
      </c>
      <c r="B3" s="128" t="s">
        <v>184</v>
      </c>
      <c r="C3" s="129"/>
      <c r="D3" s="128" t="s">
        <v>185</v>
      </c>
      <c r="E3" s="129"/>
      <c r="F3" s="128" t="s">
        <v>184</v>
      </c>
      <c r="G3" s="129"/>
      <c r="H3" s="128" t="s">
        <v>185</v>
      </c>
      <c r="I3" s="129"/>
      <c r="J3" s="21" t="s">
        <v>184</v>
      </c>
      <c r="K3" s="21" t="s">
        <v>185</v>
      </c>
    </row>
    <row r="4" spans="1:1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4" x14ac:dyDescent="0.25">
      <c r="A5" s="26" t="s">
        <v>24</v>
      </c>
      <c r="B5" s="87">
        <v>100</v>
      </c>
      <c r="C5" s="86">
        <v>1087591.7287299999</v>
      </c>
      <c r="D5" s="87">
        <v>100</v>
      </c>
      <c r="E5" s="86">
        <v>1609210.1638799997</v>
      </c>
      <c r="F5" s="87">
        <v>100</v>
      </c>
      <c r="G5" s="86">
        <v>202532.05971999999</v>
      </c>
      <c r="H5" s="87">
        <v>100</v>
      </c>
      <c r="I5" s="86">
        <v>382721.33984999993</v>
      </c>
      <c r="J5" s="88">
        <f>G5-C5</f>
        <v>-885059.66900999984</v>
      </c>
      <c r="K5" s="88">
        <f>I5-E5</f>
        <v>-1226488.8240299998</v>
      </c>
      <c r="M5" s="29"/>
      <c r="N5" s="64"/>
    </row>
    <row r="6" spans="1:14" x14ac:dyDescent="0.25">
      <c r="A6" s="26" t="s">
        <v>25</v>
      </c>
      <c r="B6" s="49">
        <f>+C6/$C$5*100</f>
        <v>81.755266382753021</v>
      </c>
      <c r="C6" s="115">
        <v>889163.51497999998</v>
      </c>
      <c r="D6" s="49">
        <f>+E6/$E$5*100</f>
        <v>79.592580766567394</v>
      </c>
      <c r="E6" s="115">
        <v>1280811.8993900002</v>
      </c>
      <c r="F6" s="49">
        <f>+G6/$G$5*100</f>
        <v>94.015487263223108</v>
      </c>
      <c r="G6" s="100">
        <v>190411.50281000001</v>
      </c>
      <c r="H6" s="49">
        <f>+I6/$I$5*100</f>
        <v>93.887248808971805</v>
      </c>
      <c r="I6" s="85">
        <v>359326.53658999997</v>
      </c>
      <c r="J6" s="95">
        <f t="shared" ref="J6:J20" si="0">G6-C6</f>
        <v>-698752.01217</v>
      </c>
      <c r="K6" s="95">
        <f t="shared" ref="K6:K20" si="1">I6-E6</f>
        <v>-921485.36280000024</v>
      </c>
      <c r="M6" s="29"/>
      <c r="N6" s="64"/>
    </row>
    <row r="7" spans="1:14" x14ac:dyDescent="0.25">
      <c r="A7" s="26" t="s">
        <v>178</v>
      </c>
      <c r="B7" s="49">
        <f t="shared" ref="B7:B20" si="2">+C7/$C$5*100</f>
        <v>45.167811140273315</v>
      </c>
      <c r="C7" s="85">
        <v>491241.37800999999</v>
      </c>
      <c r="D7" s="49">
        <f t="shared" ref="D7:D20" si="3">+E7/$E$5*100</f>
        <v>43.422158267085543</v>
      </c>
      <c r="E7" s="85">
        <v>698753.78421000007</v>
      </c>
      <c r="F7" s="49">
        <f t="shared" ref="F7:F20" si="4">+G7/$G$5*100</f>
        <v>36.670139973235052</v>
      </c>
      <c r="G7" s="85">
        <v>74268.78979000001</v>
      </c>
      <c r="H7" s="49">
        <f t="shared" ref="H7:H20" si="5">+I7/$I$5*100</f>
        <v>28.701316263956432</v>
      </c>
      <c r="I7" s="85">
        <v>109846.06216</v>
      </c>
      <c r="J7" s="95">
        <f t="shared" si="0"/>
        <v>-416972.58821999998</v>
      </c>
      <c r="K7" s="95">
        <f t="shared" si="1"/>
        <v>-588907.7220500001</v>
      </c>
      <c r="M7" s="29"/>
      <c r="N7" s="64"/>
    </row>
    <row r="8" spans="1:14" x14ac:dyDescent="0.25">
      <c r="A8" s="26" t="s">
        <v>26</v>
      </c>
      <c r="B8" s="49">
        <f t="shared" si="2"/>
        <v>28.356621167956948</v>
      </c>
      <c r="C8" s="85">
        <v>308404.26637000003</v>
      </c>
      <c r="D8" s="49">
        <f t="shared" si="3"/>
        <v>25.071665874096858</v>
      </c>
      <c r="E8" s="85">
        <v>403455.79550000001</v>
      </c>
      <c r="F8" s="49">
        <f t="shared" si="4"/>
        <v>43.429698153271715</v>
      </c>
      <c r="G8" s="85">
        <v>87959.0622</v>
      </c>
      <c r="H8" s="49">
        <f t="shared" si="5"/>
        <v>37.032434053859831</v>
      </c>
      <c r="I8" s="85">
        <v>141731.02778999999</v>
      </c>
      <c r="J8" s="95">
        <f t="shared" si="0"/>
        <v>-220445.20417000004</v>
      </c>
      <c r="K8" s="95">
        <f t="shared" si="1"/>
        <v>-261724.76771000001</v>
      </c>
      <c r="M8" s="29"/>
      <c r="N8" s="64"/>
    </row>
    <row r="9" spans="1:14" x14ac:dyDescent="0.25">
      <c r="A9" s="26" t="s">
        <v>27</v>
      </c>
      <c r="B9" s="49">
        <f t="shared" si="2"/>
        <v>0.34074048855882755</v>
      </c>
      <c r="C9" s="85">
        <v>3705.86537</v>
      </c>
      <c r="D9" s="49">
        <f t="shared" si="3"/>
        <v>0.48669818062272935</v>
      </c>
      <c r="E9" s="85">
        <v>7831.9965899999997</v>
      </c>
      <c r="F9" s="49">
        <f t="shared" si="4"/>
        <v>1.1983408964266469</v>
      </c>
      <c r="G9" s="85">
        <v>2427.0245</v>
      </c>
      <c r="H9" s="49">
        <f t="shared" si="5"/>
        <v>0.45224925808379907</v>
      </c>
      <c r="I9" s="85">
        <v>1730.8544199999999</v>
      </c>
      <c r="J9" s="95">
        <f t="shared" si="0"/>
        <v>-1278.84087</v>
      </c>
      <c r="K9" s="95">
        <f t="shared" si="1"/>
        <v>-6101.1421700000001</v>
      </c>
      <c r="M9" s="29"/>
      <c r="N9" s="64"/>
    </row>
    <row r="10" spans="1:14" x14ac:dyDescent="0.25">
      <c r="A10" s="26" t="s">
        <v>28</v>
      </c>
      <c r="B10" s="49">
        <f t="shared" si="2"/>
        <v>15.166985736699262</v>
      </c>
      <c r="C10" s="85">
        <v>164954.88237000001</v>
      </c>
      <c r="D10" s="49">
        <f t="shared" si="3"/>
        <v>15.219914786609809</v>
      </c>
      <c r="E10" s="85">
        <v>244920.41568000001</v>
      </c>
      <c r="F10" s="49">
        <f t="shared" si="4"/>
        <v>3.3629218156454739</v>
      </c>
      <c r="G10" s="85">
        <v>6810.9948199999999</v>
      </c>
      <c r="H10" s="49">
        <f t="shared" si="5"/>
        <v>5.2534304300565386</v>
      </c>
      <c r="I10" s="85">
        <v>20105.999329999999</v>
      </c>
      <c r="J10" s="95">
        <f t="shared" si="0"/>
        <v>-158143.88755000001</v>
      </c>
      <c r="K10" s="95">
        <f t="shared" si="1"/>
        <v>-224814.41635000001</v>
      </c>
      <c r="M10" s="29"/>
      <c r="N10" s="64"/>
    </row>
    <row r="11" spans="1:14" x14ac:dyDescent="0.25">
      <c r="A11" s="26" t="s">
        <v>29</v>
      </c>
      <c r="B11" s="49">
        <f t="shared" si="2"/>
        <v>2.696755144896954</v>
      </c>
      <c r="C11" s="85">
        <v>29329.685899999997</v>
      </c>
      <c r="D11" s="49">
        <f t="shared" si="3"/>
        <v>4.6701953863376318</v>
      </c>
      <c r="E11" s="85">
        <v>75153.258829999992</v>
      </c>
      <c r="F11" s="49">
        <f t="shared" si="4"/>
        <v>1.3759042463956235</v>
      </c>
      <c r="G11" s="85">
        <v>2786.6472100000001</v>
      </c>
      <c r="H11" s="49">
        <f t="shared" si="5"/>
        <v>0.38529470569316632</v>
      </c>
      <c r="I11" s="85">
        <v>1474.6050600000001</v>
      </c>
      <c r="J11" s="95">
        <f t="shared" si="0"/>
        <v>-26543.038689999998</v>
      </c>
      <c r="K11" s="95">
        <f t="shared" si="1"/>
        <v>-73678.65376999999</v>
      </c>
      <c r="M11" s="29"/>
      <c r="N11" s="64"/>
    </row>
    <row r="12" spans="1:14" x14ac:dyDescent="0.25">
      <c r="A12" s="26" t="s">
        <v>30</v>
      </c>
      <c r="B12" s="49">
        <f t="shared" si="2"/>
        <v>4.0252247091949064E-2</v>
      </c>
      <c r="C12" s="85">
        <v>437.78010999999998</v>
      </c>
      <c r="D12" s="49">
        <f t="shared" si="3"/>
        <v>3.0610879862472282E-2</v>
      </c>
      <c r="E12" s="85">
        <v>492.59339</v>
      </c>
      <c r="F12" s="49">
        <f t="shared" si="4"/>
        <v>4.7345778309156678E-2</v>
      </c>
      <c r="G12" s="85">
        <v>95.890380000000007</v>
      </c>
      <c r="H12" s="49">
        <f t="shared" si="5"/>
        <v>2.1776797194707043E-2</v>
      </c>
      <c r="I12" s="85">
        <v>83.344449999999995</v>
      </c>
      <c r="J12" s="95">
        <f t="shared" si="0"/>
        <v>-341.88972999999999</v>
      </c>
      <c r="K12" s="95">
        <f t="shared" si="1"/>
        <v>-409.24894</v>
      </c>
      <c r="M12" s="29"/>
      <c r="N12" s="64"/>
    </row>
    <row r="13" spans="1:14" x14ac:dyDescent="0.25">
      <c r="A13" s="26" t="s">
        <v>31</v>
      </c>
      <c r="B13" s="49">
        <f t="shared" si="2"/>
        <v>1.3344667697084944</v>
      </c>
      <c r="C13" s="85">
        <v>14513.550210000001</v>
      </c>
      <c r="D13" s="49">
        <f t="shared" si="3"/>
        <v>0.79581369776601663</v>
      </c>
      <c r="E13" s="85">
        <v>12806.314910000001</v>
      </c>
      <c r="F13" s="49">
        <f t="shared" si="4"/>
        <v>0.75973454381852279</v>
      </c>
      <c r="G13" s="85">
        <v>1538.7060200000001</v>
      </c>
      <c r="H13" s="49">
        <f t="shared" si="5"/>
        <v>0.36211729937587905</v>
      </c>
      <c r="I13" s="85">
        <v>1385.9001799999999</v>
      </c>
      <c r="J13" s="95">
        <f t="shared" si="0"/>
        <v>-12974.844190000002</v>
      </c>
      <c r="K13" s="95">
        <f t="shared" si="1"/>
        <v>-11420.41473</v>
      </c>
      <c r="M13" s="29"/>
      <c r="N13" s="64"/>
    </row>
    <row r="14" spans="1:14" x14ac:dyDescent="0.25">
      <c r="A14" s="26" t="s">
        <v>32</v>
      </c>
      <c r="B14" s="49">
        <f t="shared" si="2"/>
        <v>10.151043445219859</v>
      </c>
      <c r="C14" s="85">
        <v>110401.90889000001</v>
      </c>
      <c r="D14" s="49">
        <f t="shared" si="3"/>
        <v>9.0630825086483675</v>
      </c>
      <c r="E14" s="85">
        <v>145844.04488999999</v>
      </c>
      <c r="F14" s="49">
        <f t="shared" si="4"/>
        <v>0.68550286404997229</v>
      </c>
      <c r="G14" s="85">
        <v>1388.3630700000001</v>
      </c>
      <c r="H14" s="49">
        <f t="shared" si="5"/>
        <v>2.8955980385999376</v>
      </c>
      <c r="I14" s="85">
        <v>11082.071609999999</v>
      </c>
      <c r="J14" s="95">
        <f t="shared" si="0"/>
        <v>-109013.54582</v>
      </c>
      <c r="K14" s="95">
        <f t="shared" si="1"/>
        <v>-134761.97327999998</v>
      </c>
      <c r="M14" s="29"/>
      <c r="N14" s="64"/>
    </row>
    <row r="15" spans="1:14" x14ac:dyDescent="0.25">
      <c r="A15" s="26" t="s">
        <v>33</v>
      </c>
      <c r="B15" s="49">
        <f t="shared" si="2"/>
        <v>0.36319652362680216</v>
      </c>
      <c r="C15" s="85">
        <v>3950.0953500000001</v>
      </c>
      <c r="D15" s="49">
        <f t="shared" si="3"/>
        <v>0.28555719402867685</v>
      </c>
      <c r="E15" s="85">
        <v>4595.2153899999994</v>
      </c>
      <c r="F15" s="49">
        <f t="shared" si="4"/>
        <v>0.59681555190377455</v>
      </c>
      <c r="G15" s="85">
        <v>1208.7428300000001</v>
      </c>
      <c r="H15" s="49">
        <f t="shared" si="5"/>
        <v>8.8949356765270549E-2</v>
      </c>
      <c r="I15" s="85">
        <v>340.42816999999997</v>
      </c>
      <c r="J15" s="95">
        <f t="shared" si="0"/>
        <v>-2741.3525199999999</v>
      </c>
      <c r="K15" s="95">
        <f t="shared" si="1"/>
        <v>-4254.7872199999993</v>
      </c>
      <c r="M15" s="29"/>
      <c r="N15" s="64"/>
    </row>
    <row r="16" spans="1:14" x14ac:dyDescent="0.25">
      <c r="A16" s="26" t="s">
        <v>34</v>
      </c>
      <c r="B16" s="49">
        <f t="shared" si="2"/>
        <v>1.835592918062372</v>
      </c>
      <c r="C16" s="85">
        <v>19963.75675</v>
      </c>
      <c r="D16" s="49">
        <f t="shared" si="3"/>
        <v>3.4132395608020718</v>
      </c>
      <c r="E16" s="85">
        <v>54926.197930000002</v>
      </c>
      <c r="F16" s="49">
        <f t="shared" si="4"/>
        <v>7.7841471181380433</v>
      </c>
      <c r="G16" s="85">
        <v>15765.39349</v>
      </c>
      <c r="H16" s="49">
        <f t="shared" si="5"/>
        <v>23.511958453967569</v>
      </c>
      <c r="I16" s="85">
        <v>89985.282420000003</v>
      </c>
      <c r="J16" s="95">
        <f t="shared" si="0"/>
        <v>-4198.3632600000001</v>
      </c>
      <c r="K16" s="95">
        <f t="shared" si="1"/>
        <v>35059.084490000001</v>
      </c>
      <c r="M16" s="29"/>
      <c r="N16" s="64"/>
    </row>
    <row r="17" spans="1:30" x14ac:dyDescent="0.25">
      <c r="A17" s="26" t="s">
        <v>35</v>
      </c>
      <c r="B17" s="49">
        <f t="shared" si="2"/>
        <v>0.72447715920025069</v>
      </c>
      <c r="C17" s="85">
        <v>7879.3536599999998</v>
      </c>
      <c r="D17" s="49">
        <f t="shared" si="3"/>
        <v>0.92045839334535506</v>
      </c>
      <c r="E17" s="85">
        <v>14812.11002</v>
      </c>
      <c r="F17" s="49">
        <f t="shared" si="4"/>
        <v>3.8595988263817972E-2</v>
      </c>
      <c r="G17" s="85">
        <v>78.169250000000005</v>
      </c>
      <c r="H17" s="49">
        <f t="shared" si="5"/>
        <v>3.62251005011473E-2</v>
      </c>
      <c r="I17" s="85">
        <v>138.64118999999999</v>
      </c>
      <c r="J17" s="95">
        <f t="shared" si="0"/>
        <v>-7801.1844099999998</v>
      </c>
      <c r="K17" s="95">
        <f t="shared" si="1"/>
        <v>-14673.46883</v>
      </c>
      <c r="M17" s="29"/>
      <c r="N17" s="64"/>
    </row>
    <row r="18" spans="1:30" x14ac:dyDescent="0.25">
      <c r="A18" s="26" t="s">
        <v>36</v>
      </c>
      <c r="B18" s="49">
        <f t="shared" si="2"/>
        <v>4.66460231719861</v>
      </c>
      <c r="C18" s="85">
        <v>50731.828979999998</v>
      </c>
      <c r="D18" s="49">
        <f t="shared" si="3"/>
        <v>6.1410089824270608</v>
      </c>
      <c r="E18" s="85">
        <v>98821.740709999998</v>
      </c>
      <c r="F18" s="49">
        <f t="shared" si="4"/>
        <v>4.5365057328218636</v>
      </c>
      <c r="G18" s="85">
        <v>9187.8785000000007</v>
      </c>
      <c r="H18" s="49">
        <f t="shared" si="5"/>
        <v>2.8003365958638486</v>
      </c>
      <c r="I18" s="85">
        <v>10717.48574</v>
      </c>
      <c r="J18" s="95">
        <f t="shared" si="0"/>
        <v>-41543.95048</v>
      </c>
      <c r="K18" s="95">
        <f t="shared" si="1"/>
        <v>-88104.254969999995</v>
      </c>
      <c r="M18" s="29"/>
      <c r="N18" s="64"/>
    </row>
    <row r="19" spans="1:30" x14ac:dyDescent="0.25">
      <c r="A19" s="26" t="s">
        <v>37</v>
      </c>
      <c r="B19" s="49">
        <f t="shared" si="2"/>
        <v>0.47537047528277965</v>
      </c>
      <c r="C19" s="85">
        <v>5170.08997</v>
      </c>
      <c r="D19" s="49">
        <f t="shared" si="3"/>
        <v>0.67193315470547332</v>
      </c>
      <c r="E19" s="85">
        <v>10812.81662</v>
      </c>
      <c r="F19" s="49">
        <f t="shared" si="4"/>
        <v>6.4344331549367612E-3</v>
      </c>
      <c r="G19" s="85">
        <v>13.031790000000001</v>
      </c>
      <c r="H19" s="49">
        <f t="shared" si="5"/>
        <v>2.3458085727643811E-3</v>
      </c>
      <c r="I19" s="85">
        <v>8.9779099999999996</v>
      </c>
      <c r="J19" s="95">
        <f t="shared" si="0"/>
        <v>-5157.05818</v>
      </c>
      <c r="K19" s="95">
        <f t="shared" si="1"/>
        <v>-10803.83871</v>
      </c>
      <c r="M19" s="29"/>
      <c r="N19" s="64"/>
    </row>
    <row r="20" spans="1:30" s="15" customFormat="1" ht="18" customHeight="1" x14ac:dyDescent="0.25">
      <c r="A20" s="26" t="s">
        <v>181</v>
      </c>
      <c r="B20" s="49">
        <f t="shared" si="2"/>
        <v>0.88551071009394189</v>
      </c>
      <c r="C20" s="85">
        <v>9630.7412399999994</v>
      </c>
      <c r="D20" s="49">
        <f t="shared" si="3"/>
        <v>0.72042411924913197</v>
      </c>
      <c r="E20" s="85">
        <v>11593.138150000001</v>
      </c>
      <c r="F20" s="49">
        <f t="shared" si="4"/>
        <v>0.33119175350674696</v>
      </c>
      <c r="G20" s="85">
        <v>670.76947999999993</v>
      </c>
      <c r="H20" s="49">
        <f t="shared" si="5"/>
        <v>0.77155298451801246</v>
      </c>
      <c r="I20" s="85">
        <v>2952.8979199999999</v>
      </c>
      <c r="J20" s="95">
        <f t="shared" si="0"/>
        <v>-8959.9717600000004</v>
      </c>
      <c r="K20" s="95">
        <f t="shared" si="1"/>
        <v>-8640.2402300000012</v>
      </c>
      <c r="M20" s="29"/>
      <c r="N20" s="64"/>
    </row>
    <row r="21" spans="1:30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N21" s="64"/>
    </row>
    <row r="22" spans="1:30" x14ac:dyDescent="0.25">
      <c r="A22" s="13" t="s">
        <v>18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30" x14ac:dyDescent="0.2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53"/>
      <c r="M23" s="53"/>
      <c r="N23" s="53"/>
      <c r="O23" s="53"/>
      <c r="P23" s="64"/>
      <c r="Q23" s="64"/>
      <c r="R23" s="64"/>
      <c r="S23" s="64"/>
      <c r="T23" s="64"/>
      <c r="U23" s="64"/>
      <c r="V23" s="53"/>
      <c r="W23" s="53"/>
    </row>
    <row r="24" spans="1:30" x14ac:dyDescent="0.25">
      <c r="A24" s="15"/>
      <c r="B24" s="15"/>
      <c r="C24" s="15"/>
      <c r="D24" s="103"/>
      <c r="E24" s="103"/>
      <c r="F24" s="15"/>
      <c r="G24" s="15"/>
      <c r="H24" s="15"/>
      <c r="I24" s="15"/>
      <c r="J24" s="53"/>
      <c r="K24" s="40"/>
      <c r="L24" s="15"/>
      <c r="M24" s="40"/>
      <c r="N24" s="15"/>
      <c r="O24" s="64"/>
      <c r="Q24" s="64"/>
      <c r="R24" s="53"/>
      <c r="S24" s="64"/>
      <c r="V24" s="44"/>
      <c r="X24" s="44"/>
      <c r="Y24" s="44"/>
      <c r="Z24" s="44"/>
      <c r="AA24" s="44"/>
      <c r="AB24" s="44"/>
    </row>
    <row r="25" spans="1:30" x14ac:dyDescent="0.25">
      <c r="A25" s="15"/>
      <c r="B25" s="15"/>
      <c r="J25" s="53"/>
      <c r="K25" s="40"/>
      <c r="L25" s="15"/>
      <c r="M25" s="40"/>
      <c r="N25" s="15"/>
      <c r="O25" s="64"/>
      <c r="Q25" s="64"/>
      <c r="R25" s="53"/>
      <c r="S25" s="64"/>
      <c r="T25" s="15"/>
      <c r="U25" s="42"/>
      <c r="V25" s="42"/>
      <c r="W25" s="42"/>
      <c r="Y25" s="42"/>
      <c r="AA25" s="42"/>
      <c r="AB25" s="42"/>
      <c r="AD25" s="48"/>
    </row>
    <row r="26" spans="1:30" x14ac:dyDescent="0.25">
      <c r="A26" s="15"/>
      <c r="B26" s="15"/>
      <c r="M26" s="40"/>
      <c r="N26" s="48"/>
      <c r="O26" s="48"/>
      <c r="P26" s="48"/>
      <c r="Q26" s="64"/>
      <c r="S26" s="64"/>
      <c r="T26" s="29"/>
      <c r="U26" s="29"/>
      <c r="V26" s="29"/>
      <c r="W26" s="29"/>
    </row>
    <row r="27" spans="1:30" x14ac:dyDescent="0.25">
      <c r="A27" s="15"/>
      <c r="B27" s="15"/>
      <c r="M27" s="40"/>
      <c r="N27" s="48"/>
      <c r="O27" s="48"/>
      <c r="P27" s="48"/>
      <c r="Q27" s="64"/>
      <c r="S27" s="64"/>
      <c r="T27" s="29"/>
      <c r="U27" s="29"/>
      <c r="V27" s="29"/>
      <c r="W27" s="29"/>
    </row>
    <row r="28" spans="1:30" x14ac:dyDescent="0.25">
      <c r="A28" s="15"/>
      <c r="B28" s="15"/>
      <c r="M28" s="40"/>
      <c r="N28" s="48"/>
      <c r="O28" s="48"/>
      <c r="P28" s="48"/>
      <c r="Q28" s="64"/>
      <c r="S28" s="64"/>
    </row>
    <row r="29" spans="1:30" x14ac:dyDescent="0.25">
      <c r="A29" s="15"/>
      <c r="B29" s="15"/>
      <c r="M29" s="40"/>
      <c r="N29" s="48"/>
      <c r="O29" s="48"/>
      <c r="P29" s="48"/>
      <c r="Q29" s="64"/>
      <c r="S29" s="64"/>
    </row>
    <row r="30" spans="1:30" x14ac:dyDescent="0.25">
      <c r="A30" s="15"/>
      <c r="B30" s="15"/>
      <c r="M30" s="40"/>
      <c r="N30" s="48"/>
      <c r="O30" s="48"/>
      <c r="P30" s="48"/>
      <c r="Q30" s="64"/>
      <c r="S30" s="64"/>
    </row>
    <row r="31" spans="1:30" x14ac:dyDescent="0.25">
      <c r="A31" s="15"/>
      <c r="B31" s="15"/>
      <c r="M31" s="40"/>
      <c r="N31" s="48"/>
      <c r="O31" s="48"/>
      <c r="P31" s="48"/>
      <c r="Q31" s="64"/>
      <c r="S31" s="64"/>
    </row>
    <row r="32" spans="1:30" x14ac:dyDescent="0.25">
      <c r="A32" s="15"/>
      <c r="B32" s="15"/>
      <c r="M32" s="40"/>
      <c r="N32" s="48"/>
      <c r="O32" s="48"/>
      <c r="P32" s="48"/>
      <c r="Q32" s="64"/>
      <c r="S32" s="64"/>
    </row>
    <row r="33" spans="1:24" x14ac:dyDescent="0.25">
      <c r="A33" s="15"/>
      <c r="B33" s="15"/>
      <c r="M33" s="40"/>
      <c r="N33" s="48"/>
      <c r="O33" s="48"/>
      <c r="P33" s="48"/>
      <c r="Q33" s="64"/>
      <c r="S33" s="64"/>
    </row>
    <row r="34" spans="1:24" x14ac:dyDescent="0.25">
      <c r="A34" s="15"/>
      <c r="B34" s="15"/>
      <c r="M34" s="40"/>
      <c r="N34" s="48"/>
      <c r="O34" s="48"/>
      <c r="P34" s="48"/>
      <c r="Q34" s="64"/>
      <c r="S34" s="64"/>
    </row>
    <row r="35" spans="1:24" x14ac:dyDescent="0.25">
      <c r="A35" s="15"/>
      <c r="B35" s="15"/>
      <c r="M35" s="40"/>
      <c r="N35" s="48"/>
      <c r="O35" s="48"/>
      <c r="P35" s="48"/>
      <c r="Q35" s="64"/>
      <c r="S35" s="64"/>
    </row>
    <row r="36" spans="1:24" x14ac:dyDescent="0.25">
      <c r="A36" s="15"/>
      <c r="B36" s="15"/>
      <c r="C36" s="29"/>
      <c r="D36" s="29"/>
      <c r="E36" s="29"/>
      <c r="F36" s="29"/>
      <c r="G36" s="29"/>
      <c r="H36" s="29"/>
      <c r="I36" s="29"/>
      <c r="M36" s="40"/>
      <c r="N36" s="48"/>
      <c r="O36" s="48"/>
      <c r="P36" s="48"/>
      <c r="Q36" s="64"/>
      <c r="R36" s="48"/>
      <c r="S36" s="64"/>
    </row>
    <row r="37" spans="1:24" x14ac:dyDescent="0.25">
      <c r="A37" s="15"/>
      <c r="B37" s="15"/>
      <c r="J37" s="80"/>
      <c r="K37" s="29"/>
      <c r="L37" s="48"/>
      <c r="M37" s="40"/>
      <c r="N37" s="48"/>
      <c r="O37" s="48"/>
      <c r="P37" s="48"/>
      <c r="Q37" s="64"/>
      <c r="S37" s="64"/>
    </row>
    <row r="38" spans="1:24" x14ac:dyDescent="0.25">
      <c r="A38" s="15"/>
      <c r="B38" s="15"/>
      <c r="M38" s="40"/>
      <c r="N38" s="48"/>
      <c r="O38" s="48"/>
      <c r="P38" s="48"/>
      <c r="Q38" s="64"/>
      <c r="S38" s="64"/>
    </row>
    <row r="39" spans="1:24" x14ac:dyDescent="0.25">
      <c r="A39" s="15"/>
      <c r="B39" s="15"/>
      <c r="M39" s="40"/>
      <c r="N39" s="48"/>
      <c r="O39" s="48"/>
      <c r="P39" s="48"/>
      <c r="Q39" s="64"/>
      <c r="S39" s="64"/>
      <c r="T39" s="29"/>
      <c r="U39" s="29"/>
      <c r="V39" s="29"/>
      <c r="W39" s="29"/>
    </row>
    <row r="40" spans="1:24" x14ac:dyDescent="0.25">
      <c r="A40" s="15"/>
      <c r="B40" s="15"/>
      <c r="C40" s="29"/>
      <c r="D40" s="29"/>
      <c r="E40" s="29"/>
      <c r="F40" s="29"/>
      <c r="G40" s="29"/>
      <c r="H40" s="29"/>
      <c r="I40" s="29"/>
      <c r="M40" s="40"/>
      <c r="N40" s="48"/>
      <c r="O40" s="48"/>
      <c r="P40" s="48"/>
      <c r="Q40" s="64"/>
      <c r="R40" s="48"/>
      <c r="S40" s="64"/>
      <c r="X40" s="15"/>
    </row>
    <row r="41" spans="1:24" x14ac:dyDescent="0.25">
      <c r="A41" s="15"/>
      <c r="B41" s="15"/>
      <c r="J41" s="80"/>
      <c r="K41" s="29"/>
      <c r="L41" s="48"/>
      <c r="M41" s="40"/>
      <c r="N41" s="48"/>
      <c r="O41" s="48"/>
      <c r="P41" s="48"/>
      <c r="Q41" s="64"/>
      <c r="S41" s="64"/>
    </row>
    <row r="42" spans="1:24" x14ac:dyDescent="0.25">
      <c r="A42" s="15"/>
      <c r="D42" s="15"/>
      <c r="F42" s="15"/>
      <c r="H42" s="15"/>
      <c r="L42" s="48"/>
      <c r="M42" s="40"/>
      <c r="N42" s="48"/>
      <c r="O42" s="48"/>
      <c r="P42" s="48"/>
      <c r="Q42" s="29"/>
      <c r="R42" s="29"/>
      <c r="S42" s="64"/>
    </row>
    <row r="43" spans="1:24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0"/>
      <c r="L43" s="47"/>
      <c r="M43" s="40"/>
      <c r="N43" s="29"/>
      <c r="O43" s="64"/>
      <c r="P43" s="29"/>
      <c r="Q43" s="15"/>
      <c r="R43" s="29"/>
      <c r="S43" s="64"/>
      <c r="T43" s="29"/>
      <c r="U43" s="29"/>
      <c r="V43" s="29"/>
    </row>
    <row r="44" spans="1:24" x14ac:dyDescent="0.25">
      <c r="B44" s="62"/>
      <c r="C44" s="62"/>
      <c r="D44" s="62"/>
      <c r="E44" s="62"/>
      <c r="F44" s="62"/>
      <c r="G44" s="62"/>
      <c r="H44" s="62"/>
      <c r="I44" s="62"/>
      <c r="J44" s="62"/>
      <c r="K44" s="40"/>
      <c r="L44" s="62"/>
      <c r="M44" s="40"/>
      <c r="N44" s="62"/>
      <c r="O44" s="64"/>
      <c r="P44" s="62"/>
      <c r="Q44" s="15"/>
      <c r="S44" s="64"/>
    </row>
    <row r="45" spans="1:24" x14ac:dyDescent="0.25">
      <c r="A45" s="15"/>
      <c r="B45" s="62"/>
      <c r="C45" s="62"/>
      <c r="D45" s="62"/>
      <c r="E45" s="62"/>
      <c r="F45" s="62"/>
      <c r="G45" s="62"/>
      <c r="H45" s="62"/>
      <c r="I45" s="62"/>
      <c r="J45" s="62"/>
      <c r="K45" s="40"/>
      <c r="L45" s="62"/>
      <c r="M45" s="40"/>
      <c r="N45" s="62"/>
      <c r="Q45" s="64"/>
    </row>
    <row r="46" spans="1:24" x14ac:dyDescent="0.25">
      <c r="B46" s="62"/>
      <c r="C46" s="62"/>
      <c r="D46" s="62"/>
      <c r="E46" s="62"/>
      <c r="F46" s="62"/>
      <c r="G46" s="62"/>
      <c r="H46" s="62"/>
      <c r="I46" s="40"/>
      <c r="J46" s="62"/>
      <c r="K46" s="62"/>
      <c r="L46" s="62"/>
      <c r="N46" s="15"/>
    </row>
    <row r="47" spans="1:24" x14ac:dyDescent="0.25">
      <c r="C47" s="15"/>
      <c r="D47" s="15"/>
      <c r="E47" s="15"/>
      <c r="F47" s="15"/>
      <c r="G47" s="40"/>
      <c r="H47" s="40"/>
      <c r="K47" s="15"/>
      <c r="L47" s="40"/>
      <c r="M47" s="15"/>
    </row>
    <row r="48" spans="1:24" x14ac:dyDescent="0.25">
      <c r="C48" s="15"/>
      <c r="D48" s="15"/>
      <c r="E48" s="15"/>
      <c r="K48" s="15"/>
    </row>
    <row r="49" spans="3:10" x14ac:dyDescent="0.25">
      <c r="C49" s="15"/>
      <c r="D49" s="15"/>
      <c r="J49" s="15"/>
    </row>
    <row r="50" spans="3:10" x14ac:dyDescent="0.25">
      <c r="C50" s="15"/>
      <c r="I50" s="15"/>
    </row>
    <row r="51" spans="3:10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K36" sqref="K36"/>
    </sheetView>
  </sheetViews>
  <sheetFormatPr defaultRowHeight="15" x14ac:dyDescent="0.25"/>
  <cols>
    <col min="1" max="1" width="35.28515625" style="15" customWidth="1"/>
    <col min="2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8" width="9.140625" style="15"/>
    <col min="9" max="10" width="13.28515625" style="15" bestFit="1" customWidth="1"/>
    <col min="11" max="12" width="11.7109375" style="48" bestFit="1" customWidth="1"/>
    <col min="13" max="16384" width="9.140625" style="15"/>
  </cols>
  <sheetData>
    <row r="1" spans="1:16" s="33" customFormat="1" ht="12" x14ac:dyDescent="0.2">
      <c r="A1" s="54" t="s">
        <v>38</v>
      </c>
      <c r="B1" s="54"/>
      <c r="C1" s="54"/>
      <c r="D1" s="54"/>
      <c r="E1" s="54"/>
      <c r="F1" s="54"/>
      <c r="G1" s="54"/>
      <c r="K1" s="63"/>
      <c r="L1" s="63"/>
    </row>
    <row r="2" spans="1:16" x14ac:dyDescent="0.25">
      <c r="A2" s="132" t="s">
        <v>39</v>
      </c>
      <c r="B2" s="135" t="s">
        <v>2</v>
      </c>
      <c r="C2" s="135"/>
      <c r="D2" s="135" t="s">
        <v>3</v>
      </c>
      <c r="E2" s="135"/>
      <c r="F2" s="135" t="s">
        <v>5</v>
      </c>
      <c r="G2" s="135"/>
    </row>
    <row r="3" spans="1:16" x14ac:dyDescent="0.25">
      <c r="A3" s="133"/>
      <c r="B3" s="130" t="s">
        <v>184</v>
      </c>
      <c r="C3" s="130" t="s">
        <v>185</v>
      </c>
      <c r="D3" s="130" t="s">
        <v>184</v>
      </c>
      <c r="E3" s="130" t="s">
        <v>185</v>
      </c>
      <c r="F3" s="130" t="s">
        <v>184</v>
      </c>
      <c r="G3" s="130" t="s">
        <v>185</v>
      </c>
    </row>
    <row r="4" spans="1:16" x14ac:dyDescent="0.25">
      <c r="A4" s="134"/>
      <c r="B4" s="131"/>
      <c r="C4" s="131"/>
      <c r="D4" s="131"/>
      <c r="E4" s="131"/>
      <c r="F4" s="131"/>
      <c r="G4" s="131"/>
      <c r="K4" s="15"/>
    </row>
    <row r="5" spans="1:16" x14ac:dyDescent="0.25">
      <c r="A5" s="55" t="s">
        <v>24</v>
      </c>
      <c r="B5" s="86">
        <v>1087591.7287299999</v>
      </c>
      <c r="C5" s="86">
        <v>1609210.1638799997</v>
      </c>
      <c r="D5" s="86">
        <v>202532.05971999999</v>
      </c>
      <c r="E5" s="86">
        <v>382721.33984999993</v>
      </c>
      <c r="F5" s="43">
        <f>+D5-B5</f>
        <v>-885059.66900999984</v>
      </c>
      <c r="G5" s="43">
        <f>+E5-C5</f>
        <v>-1226488.8240299998</v>
      </c>
      <c r="I5" s="64"/>
      <c r="J5" s="64"/>
      <c r="K5" s="64"/>
      <c r="L5" s="64"/>
      <c r="M5" s="64"/>
      <c r="N5" s="64"/>
      <c r="O5" s="64"/>
      <c r="P5" s="64"/>
    </row>
    <row r="6" spans="1:16" x14ac:dyDescent="0.25">
      <c r="A6" s="55" t="s">
        <v>179</v>
      </c>
      <c r="B6" s="86">
        <v>491241.37800999999</v>
      </c>
      <c r="C6" s="86">
        <v>698753.78421000007</v>
      </c>
      <c r="D6" s="86">
        <v>74268.78979000001</v>
      </c>
      <c r="E6" s="86">
        <v>109846.06216</v>
      </c>
      <c r="F6" s="43">
        <f t="shared" ref="F6:F41" si="0">+D6-B6</f>
        <v>-416972.58821999998</v>
      </c>
      <c r="G6" s="43">
        <f t="shared" ref="G6:G41" si="1">+E6-C6</f>
        <v>-588907.7220500001</v>
      </c>
      <c r="I6" s="64"/>
      <c r="M6" s="29"/>
      <c r="N6" s="29"/>
    </row>
    <row r="7" spans="1:16" x14ac:dyDescent="0.25">
      <c r="A7" s="56" t="s">
        <v>40</v>
      </c>
      <c r="B7" s="85">
        <v>12224.575630000001</v>
      </c>
      <c r="C7" s="85">
        <v>15531.821910000001</v>
      </c>
      <c r="D7" s="85">
        <v>815.86878999999999</v>
      </c>
      <c r="E7" s="85">
        <v>1057.2785100000001</v>
      </c>
      <c r="F7" s="81">
        <f t="shared" si="0"/>
        <v>-11408.706840000001</v>
      </c>
      <c r="G7" s="81">
        <f t="shared" si="1"/>
        <v>-14474.5434</v>
      </c>
    </row>
    <row r="8" spans="1:16" x14ac:dyDescent="0.25">
      <c r="A8" s="56" t="s">
        <v>41</v>
      </c>
      <c r="B8" s="85">
        <v>8976.3615900000004</v>
      </c>
      <c r="C8" s="85">
        <v>11337.631630000002</v>
      </c>
      <c r="D8" s="85">
        <v>302.30133000000001</v>
      </c>
      <c r="E8" s="85">
        <v>363.76153999999997</v>
      </c>
      <c r="F8" s="81">
        <f t="shared" si="0"/>
        <v>-8674.0602600000002</v>
      </c>
      <c r="G8" s="81">
        <f t="shared" si="1"/>
        <v>-10973.870090000002</v>
      </c>
    </row>
    <row r="9" spans="1:16" x14ac:dyDescent="0.25">
      <c r="A9" s="56" t="s">
        <v>42</v>
      </c>
      <c r="B9" s="85">
        <v>5355.4269599999998</v>
      </c>
      <c r="C9" s="85">
        <v>10653.28844</v>
      </c>
      <c r="D9" s="85">
        <v>409.28368999999998</v>
      </c>
      <c r="E9" s="85">
        <v>686.35984999999994</v>
      </c>
      <c r="F9" s="81">
        <f t="shared" si="0"/>
        <v>-4946.1432699999996</v>
      </c>
      <c r="G9" s="81">
        <f t="shared" si="1"/>
        <v>-9966.9285899999995</v>
      </c>
    </row>
    <row r="10" spans="1:16" x14ac:dyDescent="0.25">
      <c r="A10" s="56" t="s">
        <v>43</v>
      </c>
      <c r="B10" s="85">
        <v>11774.95019</v>
      </c>
      <c r="C10" s="85">
        <v>16575.44586</v>
      </c>
      <c r="D10" s="85">
        <v>8011.1042600000001</v>
      </c>
      <c r="E10" s="85">
        <v>14022.016820000001</v>
      </c>
      <c r="F10" s="81">
        <f t="shared" si="0"/>
        <v>-3763.8459299999995</v>
      </c>
      <c r="G10" s="81">
        <f t="shared" si="1"/>
        <v>-2553.4290399999991</v>
      </c>
    </row>
    <row r="11" spans="1:16" x14ac:dyDescent="0.25">
      <c r="A11" s="56" t="s">
        <v>44</v>
      </c>
      <c r="B11" s="85">
        <v>4000.1944399999998</v>
      </c>
      <c r="C11" s="85">
        <v>9272.4138800000001</v>
      </c>
      <c r="D11" s="85">
        <v>607.88693999999998</v>
      </c>
      <c r="E11" s="85">
        <v>6155.0771599999998</v>
      </c>
      <c r="F11" s="81">
        <f t="shared" si="0"/>
        <v>-3392.3074999999999</v>
      </c>
      <c r="G11" s="81">
        <f t="shared" si="1"/>
        <v>-3117.3367200000002</v>
      </c>
    </row>
    <row r="12" spans="1:16" x14ac:dyDescent="0.25">
      <c r="A12" s="56" t="s">
        <v>45</v>
      </c>
      <c r="B12" s="85">
        <v>214.46335999999999</v>
      </c>
      <c r="C12" s="85">
        <v>383.63233000000002</v>
      </c>
      <c r="D12" s="85">
        <v>28.638000000000002</v>
      </c>
      <c r="E12" s="85">
        <v>286.21997999999996</v>
      </c>
      <c r="F12" s="81">
        <f t="shared" si="0"/>
        <v>-185.82535999999999</v>
      </c>
      <c r="G12" s="81">
        <f t="shared" si="1"/>
        <v>-97.41235000000006</v>
      </c>
    </row>
    <row r="13" spans="1:16" x14ac:dyDescent="0.25">
      <c r="A13" s="56" t="s">
        <v>46</v>
      </c>
      <c r="B13" s="85">
        <v>1826.22721</v>
      </c>
      <c r="C13" s="85">
        <v>2014.4171799999999</v>
      </c>
      <c r="D13" s="85">
        <v>1.51525</v>
      </c>
      <c r="E13" s="85">
        <v>8.8697299999999988</v>
      </c>
      <c r="F13" s="81">
        <f t="shared" si="0"/>
        <v>-1824.7119600000001</v>
      </c>
      <c r="G13" s="81">
        <f t="shared" si="1"/>
        <v>-2005.54745</v>
      </c>
    </row>
    <row r="14" spans="1:16" x14ac:dyDescent="0.25">
      <c r="A14" s="56" t="s">
        <v>47</v>
      </c>
      <c r="B14" s="85">
        <v>21888.240379999999</v>
      </c>
      <c r="C14" s="85">
        <v>33975.070500000002</v>
      </c>
      <c r="D14" s="85">
        <v>658.05833999999993</v>
      </c>
      <c r="E14" s="85">
        <v>654.81056999999998</v>
      </c>
      <c r="F14" s="81">
        <f t="shared" si="0"/>
        <v>-21230.18204</v>
      </c>
      <c r="G14" s="81">
        <f t="shared" si="1"/>
        <v>-33320.25993</v>
      </c>
    </row>
    <row r="15" spans="1:16" x14ac:dyDescent="0.25">
      <c r="A15" s="56" t="s">
        <v>48</v>
      </c>
      <c r="B15" s="85">
        <v>55685.938289999998</v>
      </c>
      <c r="C15" s="85">
        <v>132869.14975000001</v>
      </c>
      <c r="D15" s="85">
        <v>8373.1704000000009</v>
      </c>
      <c r="E15" s="85">
        <v>317.97389000000004</v>
      </c>
      <c r="F15" s="81">
        <f t="shared" si="0"/>
        <v>-47312.767889999996</v>
      </c>
      <c r="G15" s="81">
        <f t="shared" si="1"/>
        <v>-132551.17586000002</v>
      </c>
    </row>
    <row r="16" spans="1:16" x14ac:dyDescent="0.25">
      <c r="A16" s="56" t="s">
        <v>49</v>
      </c>
      <c r="B16" s="85">
        <v>22320.41518</v>
      </c>
      <c r="C16" s="85">
        <v>25356.227890000002</v>
      </c>
      <c r="D16" s="85">
        <v>843.22390000000007</v>
      </c>
      <c r="E16" s="85">
        <v>839.59006000000011</v>
      </c>
      <c r="F16" s="81">
        <f t="shared" si="0"/>
        <v>-21477.191279999999</v>
      </c>
      <c r="G16" s="81">
        <f t="shared" si="1"/>
        <v>-24516.637830000003</v>
      </c>
    </row>
    <row r="17" spans="1:7" x14ac:dyDescent="0.25">
      <c r="A17" s="56" t="s">
        <v>50</v>
      </c>
      <c r="B17" s="85">
        <v>11536.11075</v>
      </c>
      <c r="C17" s="85">
        <v>3630.21695</v>
      </c>
      <c r="D17" s="85">
        <v>7.3842700000000008</v>
      </c>
      <c r="E17" s="85">
        <v>4.1675000000000004</v>
      </c>
      <c r="F17" s="81">
        <f t="shared" si="0"/>
        <v>-11528.726479999999</v>
      </c>
      <c r="G17" s="81">
        <f t="shared" si="1"/>
        <v>-3626.04945</v>
      </c>
    </row>
    <row r="18" spans="1:7" x14ac:dyDescent="0.25">
      <c r="A18" s="56" t="s">
        <v>51</v>
      </c>
      <c r="B18" s="85">
        <v>70963.023549999998</v>
      </c>
      <c r="C18" s="85">
        <v>93852.481360000005</v>
      </c>
      <c r="D18" s="85">
        <v>13035.46228</v>
      </c>
      <c r="E18" s="85">
        <v>9411.4939600000016</v>
      </c>
      <c r="F18" s="81">
        <f t="shared" si="0"/>
        <v>-57927.561269999998</v>
      </c>
      <c r="G18" s="81">
        <f t="shared" si="1"/>
        <v>-84440.987399999998</v>
      </c>
    </row>
    <row r="19" spans="1:7" x14ac:dyDescent="0.25">
      <c r="A19" s="56" t="s">
        <v>52</v>
      </c>
      <c r="B19" s="85">
        <v>85.936030000000002</v>
      </c>
      <c r="C19" s="85">
        <v>687.15046999999993</v>
      </c>
      <c r="D19" s="85">
        <v>60.772469999999998</v>
      </c>
      <c r="E19" s="85">
        <v>7.19475</v>
      </c>
      <c r="F19" s="81">
        <f t="shared" si="0"/>
        <v>-25.163560000000004</v>
      </c>
      <c r="G19" s="81">
        <f t="shared" si="1"/>
        <v>-679.95571999999993</v>
      </c>
    </row>
    <row r="20" spans="1:7" x14ac:dyDescent="0.25">
      <c r="A20" s="56" t="s">
        <v>53</v>
      </c>
      <c r="B20" s="85">
        <v>396.02461</v>
      </c>
      <c r="C20" s="85">
        <v>803.50523999999996</v>
      </c>
      <c r="D20" s="85">
        <v>0.53573999999999999</v>
      </c>
      <c r="E20" s="85">
        <v>0.25</v>
      </c>
      <c r="F20" s="81">
        <f t="shared" si="0"/>
        <v>-395.48887000000002</v>
      </c>
      <c r="G20" s="81">
        <f t="shared" si="1"/>
        <v>-803.25523999999996</v>
      </c>
    </row>
    <row r="21" spans="1:7" x14ac:dyDescent="0.25">
      <c r="A21" s="56" t="s">
        <v>54</v>
      </c>
      <c r="B21" s="85">
        <v>467.29795000000001</v>
      </c>
      <c r="C21" s="85">
        <v>477.13321000000002</v>
      </c>
      <c r="D21" s="85">
        <v>0.80009000000000008</v>
      </c>
      <c r="E21" s="85">
        <v>4.0568900000000001</v>
      </c>
      <c r="F21" s="81">
        <f t="shared" si="0"/>
        <v>-466.49786</v>
      </c>
      <c r="G21" s="81">
        <f t="shared" si="1"/>
        <v>-473.07632000000001</v>
      </c>
    </row>
    <row r="22" spans="1:7" x14ac:dyDescent="0.25">
      <c r="A22" s="56" t="s">
        <v>55</v>
      </c>
      <c r="B22" s="85">
        <v>192.19604999999999</v>
      </c>
      <c r="C22" s="85">
        <v>477.74329</v>
      </c>
      <c r="D22" s="85">
        <v>752.88813000000005</v>
      </c>
      <c r="E22" s="85">
        <v>21078.408030000002</v>
      </c>
      <c r="F22" s="81">
        <f t="shared" si="0"/>
        <v>560.69208000000003</v>
      </c>
      <c r="G22" s="81">
        <f t="shared" si="1"/>
        <v>20600.664740000004</v>
      </c>
    </row>
    <row r="23" spans="1:7" x14ac:dyDescent="0.25">
      <c r="A23" s="56" t="s">
        <v>56</v>
      </c>
      <c r="B23" s="85">
        <v>9821.9523200000003</v>
      </c>
      <c r="C23" s="85">
        <v>13012.22509</v>
      </c>
      <c r="D23" s="85">
        <v>6128.4854400000004</v>
      </c>
      <c r="E23" s="85">
        <v>5612.1129800000008</v>
      </c>
      <c r="F23" s="81">
        <f t="shared" si="0"/>
        <v>-3693.4668799999999</v>
      </c>
      <c r="G23" s="81">
        <f t="shared" si="1"/>
        <v>-7400.1121099999991</v>
      </c>
    </row>
    <row r="24" spans="1:7" x14ac:dyDescent="0.25">
      <c r="A24" s="56" t="s">
        <v>57</v>
      </c>
      <c r="B24" s="85">
        <v>2.3561999999999999</v>
      </c>
      <c r="C24" s="85">
        <v>6.1518300000000004</v>
      </c>
      <c r="D24" s="85">
        <v>286.19468000000001</v>
      </c>
      <c r="E24" s="85">
        <v>363.13830000000002</v>
      </c>
      <c r="F24" s="81">
        <f t="shared" si="0"/>
        <v>283.83848</v>
      </c>
      <c r="G24" s="81">
        <f t="shared" si="1"/>
        <v>356.98647</v>
      </c>
    </row>
    <row r="25" spans="1:7" x14ac:dyDescent="0.25">
      <c r="A25" s="56" t="s">
        <v>58</v>
      </c>
      <c r="B25" s="85">
        <v>108633.1666</v>
      </c>
      <c r="C25" s="85">
        <v>119135.50273000001</v>
      </c>
      <c r="D25" s="85">
        <v>8852.3855299999996</v>
      </c>
      <c r="E25" s="85">
        <v>10648.35547</v>
      </c>
      <c r="F25" s="81">
        <f t="shared" si="0"/>
        <v>-99780.781069999997</v>
      </c>
      <c r="G25" s="81">
        <f t="shared" si="1"/>
        <v>-108487.14726000001</v>
      </c>
    </row>
    <row r="26" spans="1:7" x14ac:dyDescent="0.25">
      <c r="A26" s="56" t="s">
        <v>59</v>
      </c>
      <c r="B26" s="85">
        <v>19433.139019999999</v>
      </c>
      <c r="C26" s="85">
        <v>27585.664949999998</v>
      </c>
      <c r="D26" s="85">
        <v>7332.22984</v>
      </c>
      <c r="E26" s="85">
        <v>8359.730309999999</v>
      </c>
      <c r="F26" s="81">
        <f t="shared" si="0"/>
        <v>-12100.909179999999</v>
      </c>
      <c r="G26" s="81">
        <f t="shared" si="1"/>
        <v>-19225.934639999999</v>
      </c>
    </row>
    <row r="27" spans="1:7" x14ac:dyDescent="0.25">
      <c r="A27" s="56" t="s">
        <v>60</v>
      </c>
      <c r="B27" s="85">
        <v>1570.0310200000001</v>
      </c>
      <c r="C27" s="85">
        <v>2505.2148299999999</v>
      </c>
      <c r="D27" s="85">
        <v>5.4614200000000004</v>
      </c>
      <c r="E27" s="85">
        <v>4.5971700000000002</v>
      </c>
      <c r="F27" s="81">
        <f t="shared" si="0"/>
        <v>-1564.5696</v>
      </c>
      <c r="G27" s="81">
        <f t="shared" si="1"/>
        <v>-2500.6176599999999</v>
      </c>
    </row>
    <row r="28" spans="1:7" x14ac:dyDescent="0.25">
      <c r="A28" s="56" t="s">
        <v>61</v>
      </c>
      <c r="B28" s="85">
        <v>58263.583840000007</v>
      </c>
      <c r="C28" s="85">
        <v>87588.36073</v>
      </c>
      <c r="D28" s="85">
        <v>1486.4166499999999</v>
      </c>
      <c r="E28" s="85">
        <v>2918.3481099999999</v>
      </c>
      <c r="F28" s="81">
        <f t="shared" si="0"/>
        <v>-56777.167190000007</v>
      </c>
      <c r="G28" s="81">
        <f t="shared" si="1"/>
        <v>-84670.012619999994</v>
      </c>
    </row>
    <row r="29" spans="1:7" x14ac:dyDescent="0.25">
      <c r="A29" s="56" t="s">
        <v>62</v>
      </c>
      <c r="B29" s="85">
        <v>12026.35727</v>
      </c>
      <c r="C29" s="85">
        <v>17637.710749999998</v>
      </c>
      <c r="D29" s="85">
        <v>128.13013000000001</v>
      </c>
      <c r="E29" s="85">
        <v>301.65224999999998</v>
      </c>
      <c r="F29" s="81">
        <f t="shared" si="0"/>
        <v>-11898.227140000001</v>
      </c>
      <c r="G29" s="81">
        <f t="shared" si="1"/>
        <v>-17336.058499999999</v>
      </c>
    </row>
    <row r="30" spans="1:7" x14ac:dyDescent="0.25">
      <c r="A30" s="56" t="s">
        <v>63</v>
      </c>
      <c r="B30" s="85">
        <v>3716.7018700000003</v>
      </c>
      <c r="C30" s="85">
        <v>4648.2584500000003</v>
      </c>
      <c r="D30" s="85">
        <v>724.94388000000004</v>
      </c>
      <c r="E30" s="85">
        <v>33.128660000000004</v>
      </c>
      <c r="F30" s="81">
        <f t="shared" si="0"/>
        <v>-2991.7579900000001</v>
      </c>
      <c r="G30" s="81">
        <f t="shared" si="1"/>
        <v>-4615.12979</v>
      </c>
    </row>
    <row r="31" spans="1:7" x14ac:dyDescent="0.25">
      <c r="A31" s="56" t="s">
        <v>64</v>
      </c>
      <c r="B31" s="85">
        <v>19136.685410000002</v>
      </c>
      <c r="C31" s="85">
        <v>30704.213680000001</v>
      </c>
      <c r="D31" s="85">
        <v>12722.11976</v>
      </c>
      <c r="E31" s="85">
        <v>23888.819480000002</v>
      </c>
      <c r="F31" s="81">
        <f t="shared" si="0"/>
        <v>-6414.5656500000023</v>
      </c>
      <c r="G31" s="81">
        <f t="shared" si="1"/>
        <v>-6815.3941999999988</v>
      </c>
    </row>
    <row r="32" spans="1:7" x14ac:dyDescent="0.25">
      <c r="A32" s="56" t="s">
        <v>65</v>
      </c>
      <c r="B32" s="85">
        <v>22615.243039999998</v>
      </c>
      <c r="C32" s="85">
        <v>26372.717850000001</v>
      </c>
      <c r="D32" s="85">
        <v>1726.4835500000002</v>
      </c>
      <c r="E32" s="85">
        <v>2010.15129</v>
      </c>
      <c r="F32" s="81">
        <f t="shared" si="0"/>
        <v>-20888.759489999997</v>
      </c>
      <c r="G32" s="81">
        <f t="shared" si="1"/>
        <v>-24362.566559999999</v>
      </c>
    </row>
    <row r="33" spans="1:16" x14ac:dyDescent="0.25">
      <c r="A33" s="56" t="s">
        <v>66</v>
      </c>
      <c r="B33" s="85">
        <v>8114.7792499999996</v>
      </c>
      <c r="C33" s="85">
        <v>11660.433429999999</v>
      </c>
      <c r="D33" s="85">
        <v>967.04503</v>
      </c>
      <c r="E33" s="85">
        <v>808.49890000000005</v>
      </c>
      <c r="F33" s="81">
        <f t="shared" si="0"/>
        <v>-7147.7342199999994</v>
      </c>
      <c r="G33" s="81">
        <f t="shared" si="1"/>
        <v>-10851.934529999999</v>
      </c>
    </row>
    <row r="34" spans="1:16" x14ac:dyDescent="0.25">
      <c r="A34" s="55" t="s">
        <v>67</v>
      </c>
      <c r="B34" s="86">
        <v>308404.26637000003</v>
      </c>
      <c r="C34" s="86">
        <v>403455.79550000001</v>
      </c>
      <c r="D34" s="86">
        <v>87959.0622</v>
      </c>
      <c r="E34" s="86">
        <v>141731.02778999999</v>
      </c>
      <c r="F34" s="43">
        <f t="shared" si="0"/>
        <v>-220445.20417000004</v>
      </c>
      <c r="G34" s="43">
        <f t="shared" si="1"/>
        <v>-261724.76771000001</v>
      </c>
    </row>
    <row r="35" spans="1:16" x14ac:dyDescent="0.25">
      <c r="A35" s="56" t="s">
        <v>68</v>
      </c>
      <c r="B35" s="85">
        <v>21113.463960000023</v>
      </c>
      <c r="C35" s="85">
        <v>28760.569000000003</v>
      </c>
      <c r="D35" s="85">
        <v>6987.2574000000004</v>
      </c>
      <c r="E35" s="85">
        <v>11402.702920000003</v>
      </c>
      <c r="F35" s="81">
        <v>-14126.20656000003</v>
      </c>
      <c r="G35" s="81">
        <v>-17357.866079999956</v>
      </c>
      <c r="J35" s="64"/>
      <c r="K35" s="64"/>
      <c r="L35" s="64"/>
      <c r="M35" s="64"/>
      <c r="N35" s="64"/>
      <c r="O35" s="64"/>
      <c r="P35" s="64"/>
    </row>
    <row r="36" spans="1:16" x14ac:dyDescent="0.25">
      <c r="A36" s="56" t="s">
        <v>69</v>
      </c>
      <c r="B36" s="85">
        <v>53767.722799999996</v>
      </c>
      <c r="C36" s="85">
        <v>78822.967980000001</v>
      </c>
      <c r="D36" s="85">
        <v>15881.4416</v>
      </c>
      <c r="E36" s="85">
        <v>53963.342659999995</v>
      </c>
      <c r="F36" s="81">
        <f t="shared" si="0"/>
        <v>-37886.281199999998</v>
      </c>
      <c r="G36" s="81">
        <f t="shared" si="1"/>
        <v>-24859.625320000006</v>
      </c>
    </row>
    <row r="37" spans="1:16" x14ac:dyDescent="0.25">
      <c r="A37" s="56" t="s">
        <v>70</v>
      </c>
      <c r="B37" s="85">
        <v>82.592259999999996</v>
      </c>
      <c r="C37" s="85">
        <v>130.68350000000001</v>
      </c>
      <c r="D37" s="85">
        <v>0.22468000000000002</v>
      </c>
      <c r="E37" s="85">
        <v>0.22468000000000002</v>
      </c>
      <c r="F37" s="81">
        <f t="shared" si="0"/>
        <v>-82.36757999999999</v>
      </c>
      <c r="G37" s="81">
        <f t="shared" si="1"/>
        <v>-130.45882</v>
      </c>
    </row>
    <row r="38" spans="1:16" x14ac:dyDescent="0.25">
      <c r="A38" s="56" t="s">
        <v>71</v>
      </c>
      <c r="B38" s="85">
        <v>13204.11283</v>
      </c>
      <c r="C38" s="85">
        <v>16762.65364</v>
      </c>
      <c r="D38" s="85">
        <v>1946.61601</v>
      </c>
      <c r="E38" s="85">
        <v>2312.6192700000001</v>
      </c>
      <c r="F38" s="81">
        <f t="shared" si="0"/>
        <v>-11257.49682</v>
      </c>
      <c r="G38" s="81">
        <f t="shared" si="1"/>
        <v>-14450.034370000001</v>
      </c>
    </row>
    <row r="39" spans="1:16" x14ac:dyDescent="0.25">
      <c r="A39" s="56" t="s">
        <v>72</v>
      </c>
      <c r="B39" s="85">
        <v>216642.51349000001</v>
      </c>
      <c r="C39" s="85">
        <v>268068.28662000003</v>
      </c>
      <c r="D39" s="85">
        <v>53678.862159999997</v>
      </c>
      <c r="E39" s="85">
        <v>65901.910629999998</v>
      </c>
      <c r="F39" s="81">
        <f t="shared" si="0"/>
        <v>-162963.65133000002</v>
      </c>
      <c r="G39" s="81">
        <f t="shared" si="1"/>
        <v>-202166.37599000003</v>
      </c>
    </row>
    <row r="40" spans="1:16" x14ac:dyDescent="0.25">
      <c r="A40" s="56" t="s">
        <v>73</v>
      </c>
      <c r="B40" s="85">
        <v>3593.8610299999996</v>
      </c>
      <c r="C40" s="85">
        <v>10910.634759999999</v>
      </c>
      <c r="D40" s="85">
        <v>9464.6603500000001</v>
      </c>
      <c r="E40" s="85">
        <v>8150.2276300000003</v>
      </c>
      <c r="F40" s="81">
        <f t="shared" si="0"/>
        <v>5870.7993200000001</v>
      </c>
      <c r="G40" s="81">
        <f t="shared" si="1"/>
        <v>-2760.4071299999987</v>
      </c>
    </row>
    <row r="41" spans="1:16" x14ac:dyDescent="0.25">
      <c r="A41" s="55" t="s">
        <v>180</v>
      </c>
      <c r="B41" s="43">
        <f>+B5-B6-B34</f>
        <v>287946.08434999984</v>
      </c>
      <c r="C41" s="43">
        <f t="shared" ref="C41:E41" si="2">+C5-C6-C34</f>
        <v>507000.58416999958</v>
      </c>
      <c r="D41" s="43">
        <f t="shared" si="2"/>
        <v>40304.20772999998</v>
      </c>
      <c r="E41" s="43">
        <f t="shared" si="2"/>
        <v>131144.24989999991</v>
      </c>
      <c r="F41" s="43">
        <f t="shared" si="0"/>
        <v>-247641.87661999988</v>
      </c>
      <c r="G41" s="43">
        <f t="shared" si="1"/>
        <v>-375856.33426999964</v>
      </c>
      <c r="I41" s="29"/>
      <c r="J41" s="29"/>
      <c r="K41" s="29"/>
    </row>
    <row r="42" spans="1:16" x14ac:dyDescent="0.25">
      <c r="B42" s="29"/>
      <c r="C42" s="29"/>
      <c r="D42" s="29"/>
      <c r="E42" s="29"/>
      <c r="F42" s="29"/>
      <c r="G42" s="29"/>
      <c r="I42" s="29"/>
      <c r="J42" s="29"/>
      <c r="K42" s="29"/>
    </row>
    <row r="43" spans="1:16" x14ac:dyDescent="0.25">
      <c r="A43" s="15" t="s">
        <v>18</v>
      </c>
      <c r="B43" s="29"/>
      <c r="C43" s="29"/>
      <c r="D43" s="29"/>
      <c r="E43" s="29"/>
      <c r="F43" s="29"/>
      <c r="G43" s="29"/>
    </row>
    <row r="44" spans="1:16" x14ac:dyDescent="0.25">
      <c r="C44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10" workbookViewId="0">
      <selection activeCell="G44" sqref="G44"/>
    </sheetView>
  </sheetViews>
  <sheetFormatPr defaultRowHeight="15" x14ac:dyDescent="0.25"/>
  <cols>
    <col min="1" max="1" width="33.140625" customWidth="1"/>
    <col min="2" max="3" width="15.140625" customWidth="1"/>
    <col min="4" max="4" width="15.42578125" style="52" customWidth="1"/>
    <col min="5" max="6" width="13.42578125" style="29" customWidth="1"/>
    <col min="7" max="7" width="14.140625" style="90" customWidth="1"/>
    <col min="8" max="8" width="11.5703125" style="48" bestFit="1" customWidth="1"/>
    <col min="9" max="9" width="10.5703125" style="48" bestFit="1" customWidth="1"/>
    <col min="11" max="11" width="9.140625" style="15"/>
  </cols>
  <sheetData>
    <row r="1" spans="1:13" x14ac:dyDescent="0.25">
      <c r="A1" s="17" t="s">
        <v>74</v>
      </c>
      <c r="B1" s="32"/>
      <c r="C1" s="33"/>
      <c r="D1" s="51"/>
      <c r="E1" s="98"/>
      <c r="F1" s="98"/>
      <c r="G1" s="89"/>
      <c r="H1" s="78" t="s">
        <v>183</v>
      </c>
    </row>
    <row r="2" spans="1:13" x14ac:dyDescent="0.25">
      <c r="A2" s="132" t="s">
        <v>75</v>
      </c>
      <c r="B2" s="128" t="s">
        <v>76</v>
      </c>
      <c r="C2" s="136"/>
      <c r="D2" s="137"/>
      <c r="E2" s="138" t="s">
        <v>77</v>
      </c>
      <c r="F2" s="138"/>
      <c r="G2" s="138"/>
    </row>
    <row r="3" spans="1:13" ht="24" customHeight="1" x14ac:dyDescent="0.25">
      <c r="A3" s="133"/>
      <c r="B3" s="130" t="s">
        <v>184</v>
      </c>
      <c r="C3" s="130" t="s">
        <v>185</v>
      </c>
      <c r="D3" s="91" t="s">
        <v>185</v>
      </c>
      <c r="E3" s="130" t="s">
        <v>184</v>
      </c>
      <c r="F3" s="130" t="s">
        <v>185</v>
      </c>
      <c r="G3" s="65" t="s">
        <v>185</v>
      </c>
    </row>
    <row r="4" spans="1:13" ht="18" customHeight="1" x14ac:dyDescent="0.25">
      <c r="A4" s="134"/>
      <c r="B4" s="131"/>
      <c r="C4" s="131"/>
      <c r="D4" s="92" t="s">
        <v>184</v>
      </c>
      <c r="E4" s="131"/>
      <c r="F4" s="131"/>
      <c r="G4" s="66" t="s">
        <v>184</v>
      </c>
    </row>
    <row r="5" spans="1:13" x14ac:dyDescent="0.25">
      <c r="A5" s="34"/>
      <c r="B5" s="57" t="s">
        <v>23</v>
      </c>
      <c r="C5" s="57" t="s">
        <v>23</v>
      </c>
      <c r="D5" s="93" t="s">
        <v>78</v>
      </c>
      <c r="E5" s="57" t="s">
        <v>23</v>
      </c>
      <c r="F5" s="57" t="s">
        <v>23</v>
      </c>
      <c r="G5" s="58" t="s">
        <v>78</v>
      </c>
    </row>
    <row r="6" spans="1:13" x14ac:dyDescent="0.25">
      <c r="A6" s="30" t="s">
        <v>79</v>
      </c>
      <c r="B6" s="86">
        <v>1087591.7287299999</v>
      </c>
      <c r="C6" s="86">
        <v>1609210.1638799997</v>
      </c>
      <c r="D6" s="96">
        <f>+C6/B6*100</f>
        <v>147.96086816135525</v>
      </c>
      <c r="E6" s="101">
        <v>202532.05971999999</v>
      </c>
      <c r="F6" s="101">
        <v>382721.33984999993</v>
      </c>
      <c r="G6" s="84">
        <f>+F6/E6*100</f>
        <v>188.96827513585313</v>
      </c>
      <c r="J6" s="107"/>
      <c r="K6" s="107"/>
      <c r="L6" s="107"/>
      <c r="M6" s="107"/>
    </row>
    <row r="7" spans="1:13" x14ac:dyDescent="0.25">
      <c r="A7" s="30" t="s">
        <v>80</v>
      </c>
      <c r="B7" s="86">
        <v>206474.04157</v>
      </c>
      <c r="C7" s="86">
        <v>277717.04527999996</v>
      </c>
      <c r="D7" s="96">
        <f t="shared" ref="D7:D70" si="0">+C7/B7*100</f>
        <v>134.50458138382822</v>
      </c>
      <c r="E7" s="86">
        <v>11177.06633</v>
      </c>
      <c r="F7" s="86">
        <v>13675.84528</v>
      </c>
      <c r="G7" s="84">
        <f t="shared" ref="G7:G70" si="1">+F7/E7*100</f>
        <v>122.35630420563139</v>
      </c>
      <c r="I7" s="116"/>
      <c r="J7" s="116"/>
      <c r="K7" s="100"/>
      <c r="L7" s="100"/>
      <c r="M7" s="100"/>
    </row>
    <row r="8" spans="1:13" x14ac:dyDescent="0.25">
      <c r="A8" s="31" t="s">
        <v>81</v>
      </c>
      <c r="B8" s="85">
        <v>14028.781140000001</v>
      </c>
      <c r="C8" s="85">
        <v>18412.81494</v>
      </c>
      <c r="D8" s="97">
        <f t="shared" si="0"/>
        <v>131.25028294510835</v>
      </c>
      <c r="E8" s="102">
        <v>49.60378</v>
      </c>
      <c r="F8" s="102">
        <v>139.08805999999998</v>
      </c>
      <c r="G8" s="83">
        <f t="shared" si="1"/>
        <v>280.39810675718661</v>
      </c>
      <c r="I8" s="116"/>
      <c r="J8" s="116"/>
      <c r="K8" s="100"/>
      <c r="L8" s="100"/>
      <c r="M8" s="100"/>
    </row>
    <row r="9" spans="1:13" x14ac:dyDescent="0.25">
      <c r="A9" s="31" t="s">
        <v>82</v>
      </c>
      <c r="B9" s="85">
        <v>40778.15135</v>
      </c>
      <c r="C9" s="85">
        <v>56701.510689999996</v>
      </c>
      <c r="D9" s="97">
        <f t="shared" si="0"/>
        <v>139.04875236576902</v>
      </c>
      <c r="E9" s="102">
        <v>7146.17317</v>
      </c>
      <c r="F9" s="102">
        <v>10213.20873</v>
      </c>
      <c r="G9" s="83">
        <f t="shared" si="1"/>
        <v>142.91857315850632</v>
      </c>
      <c r="I9" s="116"/>
      <c r="J9" s="116"/>
      <c r="K9" s="100"/>
      <c r="L9" s="100"/>
      <c r="M9" s="100"/>
    </row>
    <row r="10" spans="1:13" x14ac:dyDescent="0.25">
      <c r="A10" s="31" t="s">
        <v>83</v>
      </c>
      <c r="B10" s="85">
        <v>24292.760030000001</v>
      </c>
      <c r="C10" s="85">
        <v>31823.8959</v>
      </c>
      <c r="D10" s="97">
        <f t="shared" si="0"/>
        <v>131.00156532522254</v>
      </c>
      <c r="E10" s="102">
        <v>88.028490000000005</v>
      </c>
      <c r="F10" s="102">
        <v>152.91031000000001</v>
      </c>
      <c r="G10" s="83">
        <f t="shared" si="1"/>
        <v>173.70547876034226</v>
      </c>
      <c r="I10" s="116"/>
      <c r="J10" s="116"/>
      <c r="K10" s="100"/>
      <c r="L10" s="100"/>
      <c r="M10" s="100"/>
    </row>
    <row r="11" spans="1:13" x14ac:dyDescent="0.25">
      <c r="A11" s="31" t="s">
        <v>84</v>
      </c>
      <c r="B11" s="85">
        <v>7311.7865400000001</v>
      </c>
      <c r="C11" s="85">
        <v>11255.55241</v>
      </c>
      <c r="D11" s="97">
        <f t="shared" si="0"/>
        <v>153.93710344831811</v>
      </c>
      <c r="E11" s="102">
        <v>116.10807000000001</v>
      </c>
      <c r="F11" s="102">
        <v>0.93503999999999998</v>
      </c>
      <c r="G11" s="83">
        <f t="shared" si="1"/>
        <v>0.80531870006968509</v>
      </c>
      <c r="I11" s="116"/>
      <c r="J11" s="116"/>
      <c r="K11" s="100"/>
      <c r="L11" s="100"/>
      <c r="M11" s="100"/>
    </row>
    <row r="12" spans="1:13" x14ac:dyDescent="0.25">
      <c r="A12" s="31" t="s">
        <v>85</v>
      </c>
      <c r="B12" s="85">
        <v>30152.011930000001</v>
      </c>
      <c r="C12" s="85">
        <v>44349.199260000001</v>
      </c>
      <c r="D12" s="97">
        <f t="shared" si="0"/>
        <v>147.08537315174777</v>
      </c>
      <c r="E12" s="102">
        <v>243.31601000000001</v>
      </c>
      <c r="F12" s="102">
        <v>270.04351000000003</v>
      </c>
      <c r="G12" s="83">
        <f t="shared" si="1"/>
        <v>110.98468612895633</v>
      </c>
      <c r="I12" s="116"/>
      <c r="J12" s="116"/>
      <c r="K12" s="100"/>
      <c r="L12" s="100"/>
      <c r="M12" s="100"/>
    </row>
    <row r="13" spans="1:13" x14ac:dyDescent="0.25">
      <c r="A13" s="31" t="s">
        <v>86</v>
      </c>
      <c r="B13" s="85">
        <v>33654.5507</v>
      </c>
      <c r="C13" s="85">
        <v>41292.203329999997</v>
      </c>
      <c r="D13" s="97">
        <f t="shared" si="0"/>
        <v>122.69426413706364</v>
      </c>
      <c r="E13" s="102">
        <v>1895.43669</v>
      </c>
      <c r="F13" s="102">
        <v>1261.4002</v>
      </c>
      <c r="G13" s="83">
        <f t="shared" si="1"/>
        <v>66.549318510870449</v>
      </c>
      <c r="I13" s="116"/>
      <c r="J13" s="116"/>
      <c r="K13" s="100"/>
      <c r="L13" s="100"/>
      <c r="M13" s="100"/>
    </row>
    <row r="14" spans="1:13" x14ac:dyDescent="0.25">
      <c r="A14" s="31" t="s">
        <v>87</v>
      </c>
      <c r="B14" s="85">
        <v>5058.3435499999996</v>
      </c>
      <c r="C14" s="85">
        <v>6380.46684</v>
      </c>
      <c r="D14" s="97">
        <f t="shared" si="0"/>
        <v>126.13747518196941</v>
      </c>
      <c r="E14" s="102">
        <v>38.9681</v>
      </c>
      <c r="F14" s="102">
        <v>41.338819999999998</v>
      </c>
      <c r="G14" s="83">
        <f t="shared" si="1"/>
        <v>106.08374542253792</v>
      </c>
      <c r="I14" s="116"/>
      <c r="J14" s="116"/>
      <c r="K14" s="100"/>
      <c r="L14" s="100"/>
      <c r="M14" s="100"/>
    </row>
    <row r="15" spans="1:13" x14ac:dyDescent="0.25">
      <c r="A15" s="31" t="s">
        <v>88</v>
      </c>
      <c r="B15" s="85">
        <v>16283.009789999998</v>
      </c>
      <c r="C15" s="85">
        <v>22456.894219999998</v>
      </c>
      <c r="D15" s="97">
        <f t="shared" si="0"/>
        <v>137.91611323473879</v>
      </c>
      <c r="E15" s="102">
        <v>954.50797999999998</v>
      </c>
      <c r="F15" s="102">
        <v>949.70813999999996</v>
      </c>
      <c r="G15" s="83">
        <f t="shared" si="1"/>
        <v>99.497139877238112</v>
      </c>
      <c r="I15" s="116"/>
      <c r="J15" s="116"/>
      <c r="K15" s="100"/>
      <c r="L15" s="100"/>
      <c r="M15" s="100"/>
    </row>
    <row r="16" spans="1:13" x14ac:dyDescent="0.25">
      <c r="A16" s="31" t="s">
        <v>89</v>
      </c>
      <c r="B16" s="85">
        <v>12227.881869999999</v>
      </c>
      <c r="C16" s="85">
        <v>15493.524789999999</v>
      </c>
      <c r="D16" s="97">
        <f t="shared" si="0"/>
        <v>126.70652983663476</v>
      </c>
      <c r="E16" s="102">
        <v>539.11509999999998</v>
      </c>
      <c r="F16" s="102">
        <v>392.97028999999998</v>
      </c>
      <c r="G16" s="83">
        <f t="shared" si="1"/>
        <v>72.891723863790872</v>
      </c>
      <c r="I16" s="116"/>
      <c r="J16" s="116"/>
      <c r="K16" s="100"/>
      <c r="L16" s="100"/>
      <c r="M16" s="100"/>
    </row>
    <row r="17" spans="1:14" x14ac:dyDescent="0.25">
      <c r="A17" s="31" t="s">
        <v>90</v>
      </c>
      <c r="B17" s="85">
        <v>22686.76467</v>
      </c>
      <c r="C17" s="85">
        <v>29550.982899999999</v>
      </c>
      <c r="D17" s="97">
        <f t="shared" si="0"/>
        <v>130.25648800014636</v>
      </c>
      <c r="E17" s="102">
        <v>105.80894000000001</v>
      </c>
      <c r="F17" s="102">
        <v>254.24217999999999</v>
      </c>
      <c r="G17" s="83">
        <f t="shared" si="1"/>
        <v>240.28421416942649</v>
      </c>
      <c r="I17" s="116"/>
      <c r="J17" s="116"/>
      <c r="K17" s="100"/>
      <c r="L17" s="100"/>
      <c r="M17" s="100"/>
    </row>
    <row r="18" spans="1:14" x14ac:dyDescent="0.25">
      <c r="A18" s="30" t="s">
        <v>91</v>
      </c>
      <c r="B18" s="86">
        <v>36266.822670000001</v>
      </c>
      <c r="C18" s="86">
        <v>50675.87268</v>
      </c>
      <c r="D18" s="96">
        <f t="shared" si="0"/>
        <v>139.73066552069145</v>
      </c>
      <c r="E18" s="86">
        <v>9353.0049399999989</v>
      </c>
      <c r="F18" s="86">
        <v>5539.4229100000002</v>
      </c>
      <c r="G18" s="84">
        <f t="shared" si="1"/>
        <v>59.226130484648301</v>
      </c>
      <c r="H18"/>
      <c r="I18" s="116"/>
      <c r="J18" s="116"/>
      <c r="K18" s="100"/>
      <c r="L18" s="100"/>
      <c r="M18" s="100"/>
      <c r="N18" s="82"/>
    </row>
    <row r="19" spans="1:14" x14ac:dyDescent="0.25">
      <c r="A19" s="37" t="s">
        <v>92</v>
      </c>
      <c r="B19" s="85">
        <v>27628.95002</v>
      </c>
      <c r="C19" s="85">
        <v>37990.037469999996</v>
      </c>
      <c r="D19" s="97">
        <f t="shared" si="0"/>
        <v>137.50083677627933</v>
      </c>
      <c r="E19" s="102">
        <v>4725.5454</v>
      </c>
      <c r="F19" s="102">
        <v>5370.1005100000002</v>
      </c>
      <c r="G19" s="83">
        <f t="shared" si="1"/>
        <v>113.63980356637775</v>
      </c>
      <c r="H19"/>
      <c r="I19" s="116"/>
      <c r="J19" s="116"/>
      <c r="K19" s="100"/>
      <c r="L19" s="100"/>
      <c r="M19" s="100"/>
      <c r="N19" s="82"/>
    </row>
    <row r="20" spans="1:14" x14ac:dyDescent="0.25">
      <c r="A20" s="37" t="s">
        <v>93</v>
      </c>
      <c r="B20" s="85">
        <v>8637.8726500000012</v>
      </c>
      <c r="C20" s="85">
        <v>12685.835210000001</v>
      </c>
      <c r="D20" s="97">
        <f t="shared" si="0"/>
        <v>146.86295716573224</v>
      </c>
      <c r="E20" s="102">
        <v>4627.4595399999998</v>
      </c>
      <c r="F20" s="102">
        <v>169.32239999999999</v>
      </c>
      <c r="G20" s="83">
        <f t="shared" si="1"/>
        <v>3.6590789943459989</v>
      </c>
      <c r="H20"/>
      <c r="I20" s="116"/>
      <c r="J20" s="116"/>
      <c r="K20" s="100"/>
      <c r="L20" s="100"/>
      <c r="M20" s="100"/>
      <c r="N20" s="82"/>
    </row>
    <row r="21" spans="1:14" x14ac:dyDescent="0.25">
      <c r="A21" s="30" t="s">
        <v>94</v>
      </c>
      <c r="B21" s="86">
        <v>23162.713190000002</v>
      </c>
      <c r="C21" s="86">
        <v>13744.930630000001</v>
      </c>
      <c r="D21" s="96">
        <f t="shared" si="0"/>
        <v>59.340762531800792</v>
      </c>
      <c r="E21" s="86">
        <v>44078.479159999995</v>
      </c>
      <c r="F21" s="86">
        <v>45988.736619999996</v>
      </c>
      <c r="G21" s="84">
        <f t="shared" si="1"/>
        <v>104.33376445014353</v>
      </c>
      <c r="H21"/>
      <c r="I21" s="116"/>
      <c r="J21" s="116"/>
      <c r="K21" s="100"/>
      <c r="L21" s="100"/>
      <c r="M21" s="100"/>
      <c r="N21" s="82"/>
    </row>
    <row r="22" spans="1:14" x14ac:dyDescent="0.25">
      <c r="A22" s="37" t="s">
        <v>182</v>
      </c>
      <c r="B22" s="104">
        <v>0</v>
      </c>
      <c r="C22" s="104">
        <v>0</v>
      </c>
      <c r="D22" s="97">
        <v>0</v>
      </c>
      <c r="E22" s="102">
        <v>1086.0317700000001</v>
      </c>
      <c r="F22" s="102">
        <v>1124.23091</v>
      </c>
      <c r="G22" s="83">
        <f t="shared" si="1"/>
        <v>103.51731331027267</v>
      </c>
      <c r="H22"/>
      <c r="I22" s="116"/>
      <c r="J22" s="116"/>
      <c r="K22" s="100"/>
      <c r="L22" s="100"/>
      <c r="M22" s="100"/>
      <c r="N22" s="82"/>
    </row>
    <row r="23" spans="1:14" x14ac:dyDescent="0.25">
      <c r="A23" s="37" t="s">
        <v>95</v>
      </c>
      <c r="B23" s="85">
        <v>1148.7635299999999</v>
      </c>
      <c r="C23" s="85">
        <v>1043.71235</v>
      </c>
      <c r="D23" s="97">
        <f t="shared" si="0"/>
        <v>90.855282461830939</v>
      </c>
      <c r="E23" s="102">
        <v>21.30828</v>
      </c>
      <c r="F23" s="102">
        <v>3.7320000000000002</v>
      </c>
      <c r="G23" s="83">
        <f t="shared" si="1"/>
        <v>17.514318377644749</v>
      </c>
      <c r="H23"/>
      <c r="I23" s="116"/>
      <c r="J23" s="116"/>
      <c r="K23" s="100"/>
      <c r="L23" s="100"/>
      <c r="M23" s="100"/>
      <c r="N23" s="82"/>
    </row>
    <row r="24" spans="1:14" x14ac:dyDescent="0.25">
      <c r="A24" s="37" t="s">
        <v>96</v>
      </c>
      <c r="B24" s="85">
        <v>106.27486999999999</v>
      </c>
      <c r="C24" s="85">
        <v>161.65467000000001</v>
      </c>
      <c r="D24" s="97">
        <f t="shared" si="0"/>
        <v>152.10996729518467</v>
      </c>
      <c r="E24" s="102">
        <v>0</v>
      </c>
      <c r="F24" s="102">
        <v>3.0405100000000003</v>
      </c>
      <c r="G24" s="97">
        <v>0</v>
      </c>
      <c r="H24"/>
      <c r="I24" s="116"/>
      <c r="J24" s="116"/>
      <c r="K24" s="100"/>
      <c r="L24" s="100"/>
      <c r="M24" s="100"/>
      <c r="N24" s="82"/>
    </row>
    <row r="25" spans="1:14" x14ac:dyDescent="0.25">
      <c r="A25" s="37" t="s">
        <v>97</v>
      </c>
      <c r="B25" s="85">
        <v>2131.5640699999999</v>
      </c>
      <c r="C25" s="85">
        <v>2682.9259099999999</v>
      </c>
      <c r="D25" s="97">
        <f t="shared" si="0"/>
        <v>125.86653846159079</v>
      </c>
      <c r="E25" s="102">
        <v>13072.56321</v>
      </c>
      <c r="F25" s="102">
        <v>15890.48345</v>
      </c>
      <c r="G25" s="83">
        <f t="shared" si="1"/>
        <v>121.55598863614139</v>
      </c>
      <c r="H25"/>
      <c r="I25" s="116"/>
      <c r="J25" s="116"/>
      <c r="K25" s="100"/>
      <c r="L25" s="100"/>
      <c r="M25" s="100"/>
      <c r="N25" s="82"/>
    </row>
    <row r="26" spans="1:14" x14ac:dyDescent="0.25">
      <c r="A26" s="37" t="s">
        <v>98</v>
      </c>
      <c r="B26" s="85">
        <v>22.107240000000001</v>
      </c>
      <c r="C26" s="85">
        <v>0.75829999999999997</v>
      </c>
      <c r="D26" s="97">
        <f t="shared" si="0"/>
        <v>3.4300980131395868</v>
      </c>
      <c r="E26" s="102">
        <v>550.48489000000006</v>
      </c>
      <c r="F26" s="102">
        <v>791.99752000000001</v>
      </c>
      <c r="G26" s="83">
        <f t="shared" si="1"/>
        <v>143.87270829540842</v>
      </c>
      <c r="H26"/>
      <c r="I26" s="116"/>
      <c r="J26" s="116"/>
      <c r="K26" s="100"/>
      <c r="L26" s="100"/>
      <c r="M26" s="100"/>
      <c r="N26" s="82"/>
    </row>
    <row r="27" spans="1:14" x14ac:dyDescent="0.25">
      <c r="A27" s="37" t="s">
        <v>99</v>
      </c>
      <c r="B27" s="85">
        <v>160.26032000000001</v>
      </c>
      <c r="C27" s="85">
        <v>455.21340000000004</v>
      </c>
      <c r="D27" s="97">
        <f t="shared" si="0"/>
        <v>284.04623178089253</v>
      </c>
      <c r="E27" s="102">
        <v>12.154500000000001</v>
      </c>
      <c r="F27" s="102">
        <v>11.16075</v>
      </c>
      <c r="G27" s="83">
        <f t="shared" si="1"/>
        <v>91.824015796618525</v>
      </c>
      <c r="H27"/>
      <c r="I27" s="116"/>
      <c r="J27" s="116"/>
      <c r="K27" s="100"/>
      <c r="L27" s="100"/>
      <c r="M27" s="100"/>
      <c r="N27" s="82"/>
    </row>
    <row r="28" spans="1:14" x14ac:dyDescent="0.25">
      <c r="A28" s="37" t="s">
        <v>100</v>
      </c>
      <c r="B28" s="85">
        <v>2069.0688300000002</v>
      </c>
      <c r="C28" s="85">
        <v>1788.6179299999999</v>
      </c>
      <c r="D28" s="97">
        <f t="shared" si="0"/>
        <v>86.445550001350114</v>
      </c>
      <c r="E28" s="102">
        <v>881.52260000000001</v>
      </c>
      <c r="F28" s="102">
        <v>1203.8708000000001</v>
      </c>
      <c r="G28" s="83">
        <f t="shared" si="1"/>
        <v>136.56720769268992</v>
      </c>
      <c r="H28"/>
      <c r="I28" s="116"/>
      <c r="J28" s="116"/>
      <c r="K28" s="100"/>
      <c r="L28" s="100"/>
      <c r="M28" s="100"/>
      <c r="N28" s="82"/>
    </row>
    <row r="29" spans="1:14" x14ac:dyDescent="0.25">
      <c r="A29" s="37" t="s">
        <v>101</v>
      </c>
      <c r="B29" s="85">
        <v>11648.26233</v>
      </c>
      <c r="C29" s="85">
        <v>1407.0521699999999</v>
      </c>
      <c r="D29" s="97">
        <f t="shared" si="0"/>
        <v>12.079502763052899</v>
      </c>
      <c r="E29" s="102">
        <v>27917.048999999999</v>
      </c>
      <c r="F29" s="102">
        <v>26739.533329999998</v>
      </c>
      <c r="G29" s="83">
        <f t="shared" si="1"/>
        <v>95.782091187360095</v>
      </c>
      <c r="H29"/>
      <c r="I29" s="116"/>
      <c r="J29" s="116"/>
      <c r="K29" s="100"/>
      <c r="L29" s="100"/>
      <c r="M29" s="100"/>
      <c r="N29" s="82"/>
    </row>
    <row r="30" spans="1:14" x14ac:dyDescent="0.25">
      <c r="A30" s="37" t="s">
        <v>102</v>
      </c>
      <c r="B30" s="85">
        <v>5876.1244100000004</v>
      </c>
      <c r="C30" s="85">
        <v>6204.94157</v>
      </c>
      <c r="D30" s="97">
        <f t="shared" si="0"/>
        <v>105.59581685235284</v>
      </c>
      <c r="E30" s="102">
        <v>537.14374999999995</v>
      </c>
      <c r="F30" s="102">
        <v>220.68735000000001</v>
      </c>
      <c r="G30" s="83">
        <f t="shared" si="1"/>
        <v>41.085342610800183</v>
      </c>
      <c r="H30"/>
      <c r="I30" s="116"/>
      <c r="J30" s="116"/>
      <c r="K30" s="100"/>
      <c r="L30" s="100"/>
      <c r="M30" s="100"/>
      <c r="N30" s="82"/>
    </row>
    <row r="31" spans="1:14" x14ac:dyDescent="0.25">
      <c r="A31" s="30" t="s">
        <v>103</v>
      </c>
      <c r="B31" s="86">
        <v>92964.543150000012</v>
      </c>
      <c r="C31" s="86">
        <v>239474.24483000001</v>
      </c>
      <c r="D31" s="96">
        <f t="shared" si="0"/>
        <v>257.59739865940492</v>
      </c>
      <c r="E31" s="86">
        <v>48403.521270000005</v>
      </c>
      <c r="F31" s="86">
        <v>128578.36951999999</v>
      </c>
      <c r="G31" s="84">
        <f t="shared" si="1"/>
        <v>265.63846213331487</v>
      </c>
      <c r="H31"/>
      <c r="I31" s="116"/>
      <c r="J31" s="116"/>
      <c r="K31" s="100"/>
      <c r="L31" s="100"/>
      <c r="M31" s="100"/>
      <c r="N31" s="82"/>
    </row>
    <row r="32" spans="1:14" x14ac:dyDescent="0.25">
      <c r="A32" s="37" t="s">
        <v>104</v>
      </c>
      <c r="B32" s="85">
        <v>2067.8956200000002</v>
      </c>
      <c r="C32" s="85">
        <v>558.73172999999997</v>
      </c>
      <c r="D32" s="97">
        <f t="shared" si="0"/>
        <v>27.019339109582326</v>
      </c>
      <c r="E32" s="102">
        <v>2655.30033</v>
      </c>
      <c r="F32" s="102">
        <v>4519.2652099999996</v>
      </c>
      <c r="G32" s="83">
        <f t="shared" si="1"/>
        <v>170.19789283120375</v>
      </c>
      <c r="H32"/>
      <c r="I32" s="116"/>
      <c r="J32" s="116"/>
      <c r="K32" s="100"/>
      <c r="L32" s="100"/>
      <c r="M32" s="100"/>
      <c r="N32" s="82"/>
    </row>
    <row r="33" spans="1:14" x14ac:dyDescent="0.25">
      <c r="A33" s="37" t="s">
        <v>105</v>
      </c>
      <c r="B33" s="85">
        <v>68805.014549999993</v>
      </c>
      <c r="C33" s="85">
        <v>169731.91954</v>
      </c>
      <c r="D33" s="97">
        <f t="shared" si="0"/>
        <v>246.68539153735276</v>
      </c>
      <c r="E33" s="102">
        <v>1075.50432</v>
      </c>
      <c r="F33" s="102">
        <v>5659.2674500000003</v>
      </c>
      <c r="G33" s="83" t="s">
        <v>183</v>
      </c>
      <c r="H33"/>
      <c r="I33" s="116"/>
      <c r="J33" s="116"/>
      <c r="K33" s="100"/>
      <c r="L33" s="100"/>
      <c r="M33" s="100"/>
      <c r="N33" s="82"/>
    </row>
    <row r="34" spans="1:14" x14ac:dyDescent="0.25">
      <c r="A34" s="37" t="s">
        <v>106</v>
      </c>
      <c r="B34" s="85">
        <v>4340.6994400000003</v>
      </c>
      <c r="C34" s="85">
        <v>7804.8019299999996</v>
      </c>
      <c r="D34" s="97">
        <f t="shared" si="0"/>
        <v>179.8051682196176</v>
      </c>
      <c r="E34" s="102">
        <v>0.56162999999999996</v>
      </c>
      <c r="F34" s="102">
        <v>0</v>
      </c>
      <c r="G34" s="83">
        <v>0</v>
      </c>
      <c r="H34"/>
      <c r="I34" s="116"/>
      <c r="J34" s="116"/>
      <c r="K34" s="100"/>
      <c r="L34" s="100"/>
      <c r="M34" s="100"/>
      <c r="N34" s="82"/>
    </row>
    <row r="35" spans="1:14" x14ac:dyDescent="0.25">
      <c r="A35" s="37" t="s">
        <v>107</v>
      </c>
      <c r="B35" s="85">
        <v>17750.933539999998</v>
      </c>
      <c r="C35" s="85">
        <v>61378.79163</v>
      </c>
      <c r="D35" s="78" t="s">
        <v>183</v>
      </c>
      <c r="E35" s="102">
        <v>44672.154990000003</v>
      </c>
      <c r="F35" s="102">
        <v>118399.42898</v>
      </c>
      <c r="G35" s="83">
        <f t="shared" si="1"/>
        <v>265.04078213039884</v>
      </c>
      <c r="H35"/>
      <c r="I35" s="116"/>
      <c r="J35" s="116"/>
      <c r="K35" s="100"/>
      <c r="L35" s="100"/>
      <c r="M35" s="100"/>
      <c r="N35" s="82"/>
    </row>
    <row r="36" spans="1:14" x14ac:dyDescent="0.25">
      <c r="A36" s="30" t="s">
        <v>108</v>
      </c>
      <c r="B36" s="86">
        <v>7890.0715799999998</v>
      </c>
      <c r="C36" s="86">
        <v>11670.29384</v>
      </c>
      <c r="D36" s="96">
        <f t="shared" si="0"/>
        <v>147.91112756926344</v>
      </c>
      <c r="E36" s="86">
        <v>330.42376000000002</v>
      </c>
      <c r="F36" s="86">
        <v>643.66813000000002</v>
      </c>
      <c r="G36" s="84">
        <f t="shared" si="1"/>
        <v>194.80080064460253</v>
      </c>
      <c r="H36"/>
      <c r="I36" s="116"/>
      <c r="J36" s="116"/>
      <c r="K36" s="100"/>
      <c r="L36" s="100"/>
      <c r="M36" s="100"/>
      <c r="N36" s="82"/>
    </row>
    <row r="37" spans="1:14" x14ac:dyDescent="0.25">
      <c r="A37" s="37" t="s">
        <v>109</v>
      </c>
      <c r="B37" s="85">
        <v>320.45398</v>
      </c>
      <c r="C37" s="85">
        <v>496.63601</v>
      </c>
      <c r="D37" s="97">
        <f t="shared" si="0"/>
        <v>154.97888651593593</v>
      </c>
      <c r="E37" s="102">
        <v>202.89591000000001</v>
      </c>
      <c r="F37" s="102">
        <v>434.69549999999998</v>
      </c>
      <c r="G37" s="83">
        <f t="shared" si="1"/>
        <v>214.24557054895783</v>
      </c>
      <c r="H37"/>
      <c r="I37" s="116"/>
      <c r="J37" s="116"/>
      <c r="K37" s="100"/>
      <c r="L37" s="100"/>
      <c r="M37" s="100"/>
      <c r="N37" s="82"/>
    </row>
    <row r="38" spans="1:14" x14ac:dyDescent="0.25">
      <c r="A38" s="37" t="s">
        <v>110</v>
      </c>
      <c r="B38" s="85">
        <v>7524.2918099999997</v>
      </c>
      <c r="C38" s="85">
        <v>11156.045980000001</v>
      </c>
      <c r="D38" s="97">
        <f t="shared" si="0"/>
        <v>148.26705637829326</v>
      </c>
      <c r="E38" s="102">
        <v>75.175889999999995</v>
      </c>
      <c r="F38" s="102">
        <v>123.92689</v>
      </c>
      <c r="G38" s="83">
        <f t="shared" si="1"/>
        <v>164.84924887487199</v>
      </c>
      <c r="H38"/>
      <c r="I38" s="116"/>
      <c r="J38" s="116"/>
      <c r="K38" s="100"/>
      <c r="L38" s="100"/>
      <c r="M38" s="100"/>
      <c r="N38" s="82"/>
    </row>
    <row r="39" spans="1:14" x14ac:dyDescent="0.25">
      <c r="A39" s="37" t="s">
        <v>111</v>
      </c>
      <c r="B39" s="85">
        <v>45.325789999999998</v>
      </c>
      <c r="C39" s="85">
        <v>17.611849999999997</v>
      </c>
      <c r="D39" s="97">
        <f t="shared" si="0"/>
        <v>38.856134664172423</v>
      </c>
      <c r="E39" s="102">
        <v>52.351959999999998</v>
      </c>
      <c r="F39" s="102">
        <v>85.045740000000009</v>
      </c>
      <c r="G39" s="83">
        <f t="shared" si="1"/>
        <v>162.44996366898204</v>
      </c>
      <c r="H39"/>
      <c r="I39" s="116"/>
      <c r="J39" s="116"/>
      <c r="K39" s="100"/>
      <c r="L39" s="100"/>
      <c r="M39" s="100"/>
      <c r="N39" s="82"/>
    </row>
    <row r="40" spans="1:14" x14ac:dyDescent="0.25">
      <c r="A40" s="30" t="s">
        <v>112</v>
      </c>
      <c r="B40" s="86">
        <v>147617.24804000001</v>
      </c>
      <c r="C40" s="86">
        <v>170157.34893000001</v>
      </c>
      <c r="D40" s="96">
        <f t="shared" si="0"/>
        <v>115.26928674614791</v>
      </c>
      <c r="E40" s="86">
        <v>15468.159380000001</v>
      </c>
      <c r="F40" s="86">
        <v>19125.198089999998</v>
      </c>
      <c r="G40" s="84">
        <f t="shared" si="1"/>
        <v>123.6423650685192</v>
      </c>
      <c r="H40"/>
      <c r="I40" s="116"/>
      <c r="J40" s="116"/>
      <c r="K40" s="100"/>
      <c r="L40" s="100"/>
      <c r="M40" s="100"/>
      <c r="N40" s="82"/>
    </row>
    <row r="41" spans="1:14" x14ac:dyDescent="0.25">
      <c r="A41" s="37" t="s">
        <v>113</v>
      </c>
      <c r="B41" s="85">
        <v>1468.81395</v>
      </c>
      <c r="C41" s="85">
        <v>1235.8856899999998</v>
      </c>
      <c r="D41" s="97">
        <f t="shared" si="0"/>
        <v>84.141745113463813</v>
      </c>
      <c r="E41" s="102">
        <v>25.20082</v>
      </c>
      <c r="F41" s="102">
        <v>120.0896</v>
      </c>
      <c r="G41" s="106" t="s">
        <v>183</v>
      </c>
      <c r="H41"/>
      <c r="I41" s="116"/>
      <c r="J41" s="116"/>
      <c r="K41" s="100"/>
      <c r="L41" s="100"/>
      <c r="M41" s="100"/>
      <c r="N41" s="82"/>
    </row>
    <row r="42" spans="1:14" x14ac:dyDescent="0.25">
      <c r="A42" s="37" t="s">
        <v>114</v>
      </c>
      <c r="B42" s="85">
        <v>2082.58124</v>
      </c>
      <c r="C42" s="85">
        <v>1812.2537600000001</v>
      </c>
      <c r="D42" s="97">
        <f t="shared" si="0"/>
        <v>87.019594971478767</v>
      </c>
      <c r="E42" s="102">
        <v>1371.3041699999999</v>
      </c>
      <c r="F42" s="102">
        <v>506.52403999999996</v>
      </c>
      <c r="G42" s="83">
        <f t="shared" si="1"/>
        <v>36.937395151361642</v>
      </c>
      <c r="H42"/>
      <c r="I42" s="116"/>
      <c r="J42" s="116"/>
      <c r="K42" s="100"/>
      <c r="L42" s="100"/>
      <c r="M42" s="100"/>
      <c r="N42" s="82"/>
    </row>
    <row r="43" spans="1:14" x14ac:dyDescent="0.25">
      <c r="A43" s="37" t="s">
        <v>115</v>
      </c>
      <c r="B43" s="85">
        <v>14275.710800000001</v>
      </c>
      <c r="C43" s="85">
        <v>16783.25819</v>
      </c>
      <c r="D43" s="97">
        <f t="shared" si="0"/>
        <v>117.56513160801771</v>
      </c>
      <c r="E43" s="102">
        <v>20.807830000000003</v>
      </c>
      <c r="F43" s="102">
        <v>66.45241</v>
      </c>
      <c r="G43" s="106" t="s">
        <v>183</v>
      </c>
      <c r="H43"/>
      <c r="I43" s="116"/>
      <c r="J43" s="116"/>
      <c r="K43" s="100"/>
      <c r="L43" s="100"/>
      <c r="M43" s="100"/>
      <c r="N43" s="82"/>
    </row>
    <row r="44" spans="1:14" x14ac:dyDescent="0.25">
      <c r="A44" s="37" t="s">
        <v>116</v>
      </c>
      <c r="B44" s="85">
        <v>66821.772039999996</v>
      </c>
      <c r="C44" s="85">
        <v>75922.318469999998</v>
      </c>
      <c r="D44" s="97">
        <f t="shared" si="0"/>
        <v>113.61913363290088</v>
      </c>
      <c r="E44" s="102">
        <v>11999.282090000001</v>
      </c>
      <c r="F44" s="102">
        <v>15981.786119999999</v>
      </c>
      <c r="G44" s="83">
        <f t="shared" si="1"/>
        <v>133.18951917397584</v>
      </c>
      <c r="H44"/>
      <c r="I44" s="116"/>
      <c r="J44" s="116"/>
      <c r="K44" s="100"/>
      <c r="L44" s="100"/>
      <c r="M44" s="100"/>
      <c r="N44" s="82"/>
    </row>
    <row r="45" spans="1:14" x14ac:dyDescent="0.25">
      <c r="A45" s="37" t="s">
        <v>117</v>
      </c>
      <c r="B45" s="85">
        <v>23727.44774</v>
      </c>
      <c r="C45" s="85">
        <v>31391.83367</v>
      </c>
      <c r="D45" s="97">
        <f t="shared" si="0"/>
        <v>132.30177140830571</v>
      </c>
      <c r="E45" s="102">
        <v>590.18436999999994</v>
      </c>
      <c r="F45" s="102">
        <v>776.68977000000007</v>
      </c>
      <c r="G45" s="83">
        <f t="shared" si="1"/>
        <v>131.60120963555849</v>
      </c>
      <c r="H45"/>
      <c r="I45" s="116"/>
      <c r="J45" s="116"/>
      <c r="K45" s="100"/>
      <c r="L45" s="100"/>
      <c r="M45" s="100"/>
      <c r="N45" s="82"/>
    </row>
    <row r="46" spans="1:14" x14ac:dyDescent="0.25">
      <c r="A46" s="37" t="s">
        <v>118</v>
      </c>
      <c r="B46" s="85">
        <v>2108.39219</v>
      </c>
      <c r="C46" s="85">
        <v>2605.3177599999999</v>
      </c>
      <c r="D46" s="97">
        <f t="shared" si="0"/>
        <v>123.56893429775036</v>
      </c>
      <c r="E46" s="102">
        <v>0</v>
      </c>
      <c r="F46" s="102">
        <v>0</v>
      </c>
      <c r="G46" s="83">
        <v>0</v>
      </c>
      <c r="H46"/>
      <c r="I46" s="116"/>
      <c r="J46" s="116"/>
      <c r="K46" s="100"/>
      <c r="L46" s="100"/>
      <c r="M46" s="100"/>
      <c r="N46" s="82"/>
    </row>
    <row r="47" spans="1:14" x14ac:dyDescent="0.25">
      <c r="A47" s="37" t="s">
        <v>119</v>
      </c>
      <c r="B47" s="85">
        <v>2771.8095199999998</v>
      </c>
      <c r="C47" s="85">
        <v>3002.3441699999998</v>
      </c>
      <c r="D47" s="97">
        <f t="shared" si="0"/>
        <v>108.3171173320741</v>
      </c>
      <c r="E47" s="102">
        <v>100.61336</v>
      </c>
      <c r="F47" s="102">
        <v>240.42820999999998</v>
      </c>
      <c r="G47" s="83">
        <f t="shared" si="1"/>
        <v>238.96250955141539</v>
      </c>
      <c r="H47"/>
      <c r="I47" s="116"/>
      <c r="J47" s="116"/>
      <c r="K47" s="100"/>
      <c r="L47" s="100"/>
      <c r="M47" s="100"/>
      <c r="N47" s="82"/>
    </row>
    <row r="48" spans="1:14" x14ac:dyDescent="0.25">
      <c r="A48" s="37" t="s">
        <v>120</v>
      </c>
      <c r="B48" s="85">
        <v>15743.297329999999</v>
      </c>
      <c r="C48" s="85">
        <v>19826.661170000003</v>
      </c>
      <c r="D48" s="97">
        <f t="shared" si="0"/>
        <v>125.93715760051649</v>
      </c>
      <c r="E48" s="102">
        <v>629.60258999999996</v>
      </c>
      <c r="F48" s="102">
        <v>247.077</v>
      </c>
      <c r="G48" s="83">
        <f t="shared" si="1"/>
        <v>39.24332649266897</v>
      </c>
      <c r="H48"/>
      <c r="I48" s="116"/>
      <c r="J48" s="116"/>
      <c r="K48" s="100"/>
      <c r="L48" s="100"/>
      <c r="M48" s="100"/>
      <c r="N48" s="82"/>
    </row>
    <row r="49" spans="1:14" x14ac:dyDescent="0.25">
      <c r="A49" s="37" t="s">
        <v>121</v>
      </c>
      <c r="B49" s="85">
        <v>18617.42323</v>
      </c>
      <c r="C49" s="85">
        <v>17577.476050000001</v>
      </c>
      <c r="D49" s="97">
        <f t="shared" si="0"/>
        <v>94.414118607325676</v>
      </c>
      <c r="E49" s="102">
        <v>731.16415000000006</v>
      </c>
      <c r="F49" s="102">
        <v>1186.15094</v>
      </c>
      <c r="G49" s="83">
        <f t="shared" si="1"/>
        <v>162.22772136735642</v>
      </c>
      <c r="H49"/>
      <c r="I49" s="116"/>
      <c r="J49" s="116"/>
      <c r="K49" s="100"/>
      <c r="L49" s="100"/>
      <c r="M49" s="100"/>
      <c r="N49" s="82"/>
    </row>
    <row r="50" spans="1:14" x14ac:dyDescent="0.25">
      <c r="A50" s="30" t="s">
        <v>122</v>
      </c>
      <c r="B50" s="86">
        <v>183038.60175999999</v>
      </c>
      <c r="C50" s="86">
        <v>313968.01760000002</v>
      </c>
      <c r="D50" s="96">
        <f t="shared" si="0"/>
        <v>171.53104021832212</v>
      </c>
      <c r="E50" s="86">
        <v>44949.937789999996</v>
      </c>
      <c r="F50" s="86">
        <v>119182.93148999999</v>
      </c>
      <c r="G50" s="84">
        <f t="shared" si="1"/>
        <v>265.14593200730656</v>
      </c>
      <c r="H50"/>
      <c r="I50" s="116"/>
      <c r="J50" s="116"/>
      <c r="K50" s="100"/>
      <c r="L50" s="100"/>
      <c r="M50" s="100"/>
      <c r="N50" s="82"/>
    </row>
    <row r="51" spans="1:14" x14ac:dyDescent="0.25">
      <c r="A51" s="37" t="s">
        <v>123</v>
      </c>
      <c r="B51" s="85">
        <v>207.18004999999999</v>
      </c>
      <c r="C51" s="85">
        <v>138.82372000000001</v>
      </c>
      <c r="D51" s="97">
        <f t="shared" si="0"/>
        <v>67.006316486553601</v>
      </c>
      <c r="E51" s="102">
        <v>51.60192</v>
      </c>
      <c r="F51" s="102">
        <v>84.077300000000008</v>
      </c>
      <c r="G51" s="83">
        <f t="shared" si="1"/>
        <v>162.93444119908719</v>
      </c>
      <c r="H51"/>
      <c r="I51" s="116"/>
      <c r="J51" s="116"/>
      <c r="K51" s="100"/>
      <c r="L51" s="100"/>
      <c r="M51" s="100"/>
      <c r="N51" s="82"/>
    </row>
    <row r="52" spans="1:14" x14ac:dyDescent="0.25">
      <c r="A52" s="37" t="s">
        <v>124</v>
      </c>
      <c r="B52" s="85">
        <v>8918.7394199999999</v>
      </c>
      <c r="C52" s="85">
        <v>12414.57641</v>
      </c>
      <c r="D52" s="97">
        <f t="shared" si="0"/>
        <v>139.19653692494583</v>
      </c>
      <c r="E52" s="102">
        <v>39.751959999999997</v>
      </c>
      <c r="F52" s="102">
        <v>169.08353</v>
      </c>
      <c r="G52" s="83" t="s">
        <v>183</v>
      </c>
      <c r="H52"/>
      <c r="I52" s="116"/>
      <c r="J52" s="116"/>
      <c r="K52" s="100"/>
      <c r="L52" s="100"/>
      <c r="M52" s="100"/>
      <c r="N52" s="82"/>
    </row>
    <row r="53" spans="1:14" x14ac:dyDescent="0.25">
      <c r="A53" s="37" t="s">
        <v>125</v>
      </c>
      <c r="B53" s="85">
        <v>13206.54882</v>
      </c>
      <c r="C53" s="85">
        <v>18120.032199999998</v>
      </c>
      <c r="D53" s="97">
        <f t="shared" si="0"/>
        <v>137.20490074256961</v>
      </c>
      <c r="E53" s="102">
        <v>882.08626000000004</v>
      </c>
      <c r="F53" s="102">
        <v>1884.05205</v>
      </c>
      <c r="G53" s="83">
        <f t="shared" si="1"/>
        <v>213.59045429411859</v>
      </c>
      <c r="H53"/>
      <c r="I53" s="116"/>
      <c r="J53" s="116"/>
      <c r="K53" s="100"/>
      <c r="L53" s="100"/>
      <c r="M53" s="100"/>
      <c r="N53" s="82"/>
    </row>
    <row r="54" spans="1:14" x14ac:dyDescent="0.25">
      <c r="A54" s="37" t="s">
        <v>126</v>
      </c>
      <c r="B54" s="85">
        <v>16247.31133</v>
      </c>
      <c r="C54" s="85">
        <v>23578.319769999998</v>
      </c>
      <c r="D54" s="97">
        <f t="shared" si="0"/>
        <v>145.1213637204304</v>
      </c>
      <c r="E54" s="102">
        <v>224.94615999999999</v>
      </c>
      <c r="F54" s="102">
        <v>1036.37608</v>
      </c>
      <c r="G54" s="106" t="s">
        <v>183</v>
      </c>
      <c r="H54"/>
      <c r="I54" s="116"/>
      <c r="J54" s="116"/>
      <c r="K54" s="100"/>
      <c r="L54" s="100"/>
      <c r="M54" s="100"/>
      <c r="N54" s="82"/>
    </row>
    <row r="55" spans="1:14" x14ac:dyDescent="0.25">
      <c r="A55" s="37" t="s">
        <v>127</v>
      </c>
      <c r="B55" s="85">
        <v>11549.194589999999</v>
      </c>
      <c r="C55" s="85">
        <v>13035.449560000001</v>
      </c>
      <c r="D55" s="97">
        <f t="shared" si="0"/>
        <v>112.86890577882282</v>
      </c>
      <c r="E55" s="102">
        <v>257.52521000000002</v>
      </c>
      <c r="F55" s="102">
        <v>987.15460999999993</v>
      </c>
      <c r="G55" s="83" t="s">
        <v>183</v>
      </c>
      <c r="H55"/>
      <c r="I55" s="116"/>
      <c r="J55" s="116"/>
      <c r="K55" s="100"/>
      <c r="L55" s="100"/>
      <c r="M55" s="100"/>
      <c r="N55" s="82"/>
    </row>
    <row r="56" spans="1:14" x14ac:dyDescent="0.25">
      <c r="A56" s="37" t="s">
        <v>128</v>
      </c>
      <c r="B56" s="85">
        <v>42605.719700000001</v>
      </c>
      <c r="C56" s="85">
        <v>60869.256369999996</v>
      </c>
      <c r="D56" s="97">
        <f t="shared" si="0"/>
        <v>142.8663963397384</v>
      </c>
      <c r="E56" s="102">
        <v>1691.8505700000001</v>
      </c>
      <c r="F56" s="102">
        <v>1688.0834399999999</v>
      </c>
      <c r="G56" s="83">
        <f t="shared" si="1"/>
        <v>99.777336718336755</v>
      </c>
      <c r="H56"/>
      <c r="I56" s="116"/>
      <c r="J56" s="116"/>
      <c r="K56" s="100"/>
      <c r="L56" s="100"/>
      <c r="M56" s="100"/>
      <c r="N56" s="82"/>
    </row>
    <row r="57" spans="1:14" x14ac:dyDescent="0.25">
      <c r="A57" s="37" t="s">
        <v>129</v>
      </c>
      <c r="B57" s="85">
        <v>37455.985099999998</v>
      </c>
      <c r="C57" s="85">
        <v>42440.631150000001</v>
      </c>
      <c r="D57" s="97">
        <f t="shared" si="0"/>
        <v>113.30800948551212</v>
      </c>
      <c r="E57" s="102">
        <v>5141.1834500000004</v>
      </c>
      <c r="F57" s="102">
        <v>4908.23308</v>
      </c>
      <c r="G57" s="83">
        <f t="shared" si="1"/>
        <v>95.46893488113129</v>
      </c>
      <c r="H57"/>
      <c r="I57" s="116"/>
      <c r="J57" s="116"/>
      <c r="K57" s="100"/>
      <c r="L57" s="100"/>
      <c r="M57" s="100"/>
      <c r="N57" s="82"/>
    </row>
    <row r="58" spans="1:14" x14ac:dyDescent="0.25">
      <c r="A58" s="37" t="s">
        <v>130</v>
      </c>
      <c r="B58" s="85">
        <v>8655.6276799999996</v>
      </c>
      <c r="C58" s="85">
        <v>86130.834279999995</v>
      </c>
      <c r="D58" s="78" t="s">
        <v>183</v>
      </c>
      <c r="E58" s="102">
        <v>34875.472379999999</v>
      </c>
      <c r="F58" s="102">
        <v>104021.41356</v>
      </c>
      <c r="G58" s="83">
        <f t="shared" si="1"/>
        <v>298.26524620682432</v>
      </c>
      <c r="H58"/>
      <c r="I58" s="116"/>
      <c r="J58" s="116"/>
      <c r="K58" s="100"/>
      <c r="L58" s="100"/>
      <c r="M58" s="100"/>
      <c r="N58" s="82"/>
    </row>
    <row r="59" spans="1:14" x14ac:dyDescent="0.25">
      <c r="A59" s="37" t="s">
        <v>131</v>
      </c>
      <c r="B59" s="85">
        <v>44192.29507</v>
      </c>
      <c r="C59" s="85">
        <v>57240.094140000001</v>
      </c>
      <c r="D59" s="97">
        <f t="shared" si="0"/>
        <v>129.52505419628574</v>
      </c>
      <c r="E59" s="102">
        <v>1785.5198799999998</v>
      </c>
      <c r="F59" s="102">
        <v>4404.45784</v>
      </c>
      <c r="G59" s="83">
        <f t="shared" si="1"/>
        <v>246.67649401920971</v>
      </c>
      <c r="H59"/>
      <c r="I59" s="116"/>
      <c r="J59" s="116"/>
      <c r="K59" s="100"/>
      <c r="L59" s="100"/>
      <c r="M59" s="100"/>
      <c r="N59" s="82"/>
    </row>
    <row r="60" spans="1:14" x14ac:dyDescent="0.25">
      <c r="A60" s="30" t="s">
        <v>132</v>
      </c>
      <c r="B60" s="86">
        <v>241562.26083000001</v>
      </c>
      <c r="C60" s="86">
        <v>329808.91164999997</v>
      </c>
      <c r="D60" s="96">
        <f t="shared" si="0"/>
        <v>136.53163806166879</v>
      </c>
      <c r="E60" s="86">
        <v>20482.711729999999</v>
      </c>
      <c r="F60" s="86">
        <v>36724.207320000001</v>
      </c>
      <c r="G60" s="84">
        <f t="shared" si="1"/>
        <v>179.29367851333814</v>
      </c>
      <c r="H60"/>
      <c r="I60" s="116"/>
      <c r="J60" s="116"/>
      <c r="K60" s="100"/>
      <c r="L60" s="100"/>
      <c r="M60" s="100"/>
      <c r="N60" s="82"/>
    </row>
    <row r="61" spans="1:14" x14ac:dyDescent="0.25">
      <c r="A61" s="37" t="s">
        <v>133</v>
      </c>
      <c r="B61" s="85">
        <v>4226.4395400000003</v>
      </c>
      <c r="C61" s="85">
        <v>4957.03395</v>
      </c>
      <c r="D61" s="97">
        <f t="shared" si="0"/>
        <v>117.28628560956534</v>
      </c>
      <c r="E61" s="102">
        <v>189.34351999999998</v>
      </c>
      <c r="F61" s="102">
        <v>312.21403999999995</v>
      </c>
      <c r="G61" s="83">
        <f t="shared" si="1"/>
        <v>164.89290998709646</v>
      </c>
      <c r="H61"/>
      <c r="I61" s="116"/>
      <c r="J61" s="116"/>
      <c r="K61" s="100"/>
      <c r="L61" s="100"/>
      <c r="M61" s="100"/>
      <c r="N61" s="82"/>
    </row>
    <row r="62" spans="1:14" x14ac:dyDescent="0.25">
      <c r="A62" s="37" t="s">
        <v>134</v>
      </c>
      <c r="B62" s="85">
        <v>25533.36087</v>
      </c>
      <c r="C62" s="85">
        <v>26854.269510000002</v>
      </c>
      <c r="D62" s="97">
        <f t="shared" si="0"/>
        <v>105.17326585687347</v>
      </c>
      <c r="E62" s="102">
        <v>5874.4453300000005</v>
      </c>
      <c r="F62" s="102">
        <v>10172.21175</v>
      </c>
      <c r="G62" s="83">
        <f t="shared" si="1"/>
        <v>173.16037819012266</v>
      </c>
      <c r="H62"/>
      <c r="I62" s="116"/>
      <c r="J62" s="116"/>
      <c r="K62" s="100"/>
      <c r="L62" s="100"/>
      <c r="M62" s="100"/>
      <c r="N62" s="82"/>
    </row>
    <row r="63" spans="1:14" x14ac:dyDescent="0.25">
      <c r="A63" s="37" t="s">
        <v>135</v>
      </c>
      <c r="B63" s="85">
        <v>1682.3101100000001</v>
      </c>
      <c r="C63" s="85">
        <v>1806.47873</v>
      </c>
      <c r="D63" s="97">
        <f t="shared" si="0"/>
        <v>107.38084014724252</v>
      </c>
      <c r="E63" s="102">
        <v>240.15064999999998</v>
      </c>
      <c r="F63" s="102">
        <v>52.876940000000005</v>
      </c>
      <c r="G63" s="83">
        <f t="shared" si="1"/>
        <v>22.018237302293375</v>
      </c>
      <c r="H63" s="64"/>
      <c r="I63" s="116"/>
      <c r="J63" s="116"/>
      <c r="K63" s="100"/>
      <c r="L63" s="100"/>
      <c r="M63" s="100"/>
      <c r="N63" s="82"/>
    </row>
    <row r="64" spans="1:14" x14ac:dyDescent="0.25">
      <c r="A64" s="37" t="s">
        <v>136</v>
      </c>
      <c r="B64" s="85">
        <v>37208.679479999999</v>
      </c>
      <c r="C64" s="85">
        <v>52980.177159999999</v>
      </c>
      <c r="D64" s="97">
        <f t="shared" si="0"/>
        <v>142.38660952339714</v>
      </c>
      <c r="E64" s="102">
        <v>5819.0547400000005</v>
      </c>
      <c r="F64" s="102">
        <v>12254.748009999999</v>
      </c>
      <c r="G64" s="83">
        <f t="shared" si="1"/>
        <v>210.59688484731453</v>
      </c>
      <c r="H64"/>
      <c r="I64" s="116"/>
      <c r="J64" s="116"/>
      <c r="K64" s="100"/>
      <c r="L64" s="100"/>
      <c r="M64" s="100"/>
      <c r="N64" s="82"/>
    </row>
    <row r="65" spans="1:14" x14ac:dyDescent="0.25">
      <c r="A65" s="37" t="s">
        <v>137</v>
      </c>
      <c r="B65" s="85">
        <v>12154.29759</v>
      </c>
      <c r="C65" s="85">
        <v>16937.34865</v>
      </c>
      <c r="D65" s="97">
        <f t="shared" si="0"/>
        <v>139.3527558839375</v>
      </c>
      <c r="E65" s="102">
        <v>234.35570000000001</v>
      </c>
      <c r="F65" s="102">
        <v>408.54533000000004</v>
      </c>
      <c r="G65" s="83">
        <f t="shared" si="1"/>
        <v>174.32702938311294</v>
      </c>
      <c r="H65"/>
      <c r="I65" s="116"/>
      <c r="J65" s="116"/>
      <c r="K65" s="100"/>
      <c r="L65" s="100"/>
      <c r="M65" s="100"/>
      <c r="N65" s="82"/>
    </row>
    <row r="66" spans="1:14" x14ac:dyDescent="0.25">
      <c r="A66" s="37" t="s">
        <v>138</v>
      </c>
      <c r="B66" s="85">
        <v>28840.076929999999</v>
      </c>
      <c r="C66" s="85">
        <v>43108.761299999998</v>
      </c>
      <c r="D66" s="97">
        <f t="shared" si="0"/>
        <v>149.47519524525759</v>
      </c>
      <c r="E66" s="102">
        <v>1841.3030700000002</v>
      </c>
      <c r="F66" s="102">
        <v>2061.9746700000001</v>
      </c>
      <c r="G66" s="83">
        <f t="shared" si="1"/>
        <v>111.98453440910193</v>
      </c>
      <c r="H66"/>
      <c r="I66" s="116"/>
      <c r="J66" s="116"/>
      <c r="K66" s="100"/>
      <c r="L66" s="100"/>
      <c r="M66" s="100"/>
      <c r="N66" s="82"/>
    </row>
    <row r="67" spans="1:14" x14ac:dyDescent="0.25">
      <c r="A67" s="37" t="s">
        <v>139</v>
      </c>
      <c r="B67" s="85">
        <v>50603.86896</v>
      </c>
      <c r="C67" s="85">
        <v>58944.490570000002</v>
      </c>
      <c r="D67" s="97">
        <f t="shared" si="0"/>
        <v>116.48218166202444</v>
      </c>
      <c r="E67" s="102">
        <v>2615.56131</v>
      </c>
      <c r="F67" s="102">
        <v>2492.3048199999998</v>
      </c>
      <c r="G67" s="83">
        <f t="shared" si="1"/>
        <v>95.287570223310865</v>
      </c>
      <c r="H67"/>
      <c r="I67" s="116"/>
      <c r="J67" s="116"/>
      <c r="K67" s="100"/>
      <c r="L67" s="100"/>
      <c r="M67" s="100"/>
      <c r="N67" s="82"/>
    </row>
    <row r="68" spans="1:14" x14ac:dyDescent="0.25">
      <c r="A68" s="37" t="s">
        <v>140</v>
      </c>
      <c r="B68" s="85">
        <v>69239.699980000005</v>
      </c>
      <c r="C68" s="85">
        <v>100100.9593</v>
      </c>
      <c r="D68" s="97">
        <f t="shared" si="0"/>
        <v>144.57162484660435</v>
      </c>
      <c r="E68" s="102">
        <v>2775.1557599999996</v>
      </c>
      <c r="F68" s="102">
        <v>7002.7974000000004</v>
      </c>
      <c r="G68" s="83">
        <f t="shared" si="1"/>
        <v>252.33889574544102</v>
      </c>
      <c r="H68"/>
      <c r="I68" s="116"/>
      <c r="J68" s="116"/>
      <c r="K68" s="100"/>
      <c r="L68" s="100"/>
      <c r="M68" s="100"/>
      <c r="N68" s="82"/>
    </row>
    <row r="69" spans="1:14" x14ac:dyDescent="0.25">
      <c r="A69" s="37" t="s">
        <v>141</v>
      </c>
      <c r="B69" s="85">
        <v>12073.52737</v>
      </c>
      <c r="C69" s="85">
        <v>24119.392480000002</v>
      </c>
      <c r="D69" s="97">
        <f t="shared" si="0"/>
        <v>199.77088501850147</v>
      </c>
      <c r="E69" s="102">
        <v>893.34165000000007</v>
      </c>
      <c r="F69" s="102">
        <v>1966.5343600000001</v>
      </c>
      <c r="G69" s="83">
        <f t="shared" si="1"/>
        <v>220.13239391670587</v>
      </c>
      <c r="H69"/>
      <c r="I69" s="116"/>
      <c r="J69" s="116"/>
      <c r="K69" s="100"/>
      <c r="L69" s="100"/>
      <c r="M69" s="100"/>
      <c r="N69" s="82"/>
    </row>
    <row r="70" spans="1:14" x14ac:dyDescent="0.25">
      <c r="A70" s="30" t="s">
        <v>142</v>
      </c>
      <c r="B70" s="86">
        <v>148547.31779</v>
      </c>
      <c r="C70" s="86">
        <v>201972.56505</v>
      </c>
      <c r="D70" s="96">
        <f t="shared" si="0"/>
        <v>135.96513761058063</v>
      </c>
      <c r="E70" s="86">
        <v>8288.7123599999995</v>
      </c>
      <c r="F70" s="86">
        <v>13262.788570000001</v>
      </c>
      <c r="G70" s="84">
        <f t="shared" si="1"/>
        <v>160.01024036018063</v>
      </c>
      <c r="H70"/>
      <c r="I70" s="116"/>
      <c r="J70" s="116"/>
      <c r="K70" s="100"/>
      <c r="L70" s="100"/>
      <c r="M70" s="100"/>
      <c r="N70" s="82"/>
    </row>
    <row r="71" spans="1:14" x14ac:dyDescent="0.25">
      <c r="A71" s="37" t="s">
        <v>143</v>
      </c>
      <c r="B71" s="85">
        <v>7670.17335</v>
      </c>
      <c r="C71" s="85">
        <v>11418.301460000001</v>
      </c>
      <c r="D71" s="97">
        <f t="shared" ref="D71:D79" si="2">+C71/B71*100</f>
        <v>148.86627640560434</v>
      </c>
      <c r="E71" s="102">
        <v>183.59029999999998</v>
      </c>
      <c r="F71" s="102">
        <v>217.00008</v>
      </c>
      <c r="G71" s="83">
        <f t="shared" ref="G71:G78" si="3">+F71/E71*100</f>
        <v>118.19800937195484</v>
      </c>
      <c r="H71"/>
      <c r="I71" s="116"/>
      <c r="J71" s="116"/>
      <c r="K71" s="100"/>
      <c r="L71" s="100"/>
      <c r="M71" s="100"/>
      <c r="N71" s="82"/>
    </row>
    <row r="72" spans="1:14" x14ac:dyDescent="0.25">
      <c r="A72" s="37" t="s">
        <v>144</v>
      </c>
      <c r="B72" s="85">
        <v>24965.610510000002</v>
      </c>
      <c r="C72" s="85">
        <v>39779.231909999995</v>
      </c>
      <c r="D72" s="97">
        <f t="shared" si="2"/>
        <v>159.33610713852312</v>
      </c>
      <c r="E72" s="102">
        <v>905.68220999999994</v>
      </c>
      <c r="F72" s="102">
        <v>1330.1711799999998</v>
      </c>
      <c r="G72" s="83">
        <f t="shared" si="3"/>
        <v>146.86952722633251</v>
      </c>
      <c r="H72"/>
      <c r="I72" s="116"/>
      <c r="J72" s="116"/>
      <c r="K72" s="100"/>
      <c r="L72" s="100"/>
      <c r="M72" s="100"/>
      <c r="N72" s="82"/>
    </row>
    <row r="73" spans="1:14" x14ac:dyDescent="0.25">
      <c r="A73" s="37" t="s">
        <v>145</v>
      </c>
      <c r="B73" s="85">
        <v>3373.1170200000001</v>
      </c>
      <c r="C73" s="85">
        <v>4901.0830900000001</v>
      </c>
      <c r="D73" s="97">
        <f t="shared" si="2"/>
        <v>145.29834159148146</v>
      </c>
      <c r="E73" s="102">
        <v>74.638559999999998</v>
      </c>
      <c r="F73" s="102">
        <v>74.264679999999998</v>
      </c>
      <c r="G73" s="83">
        <f t="shared" si="3"/>
        <v>99.499079296277955</v>
      </c>
      <c r="H73"/>
      <c r="I73" s="116"/>
      <c r="J73" s="116"/>
      <c r="K73" s="100"/>
      <c r="L73" s="100"/>
      <c r="M73" s="100"/>
      <c r="N73" s="82"/>
    </row>
    <row r="74" spans="1:14" x14ac:dyDescent="0.25">
      <c r="A74" s="37" t="s">
        <v>146</v>
      </c>
      <c r="B74" s="85">
        <v>34816.582780000004</v>
      </c>
      <c r="C74" s="85">
        <v>45421.06222</v>
      </c>
      <c r="D74" s="97">
        <f t="shared" si="2"/>
        <v>130.45812826321261</v>
      </c>
      <c r="E74" s="102">
        <v>1111.6584499999999</v>
      </c>
      <c r="F74" s="102">
        <v>1602.8904299999999</v>
      </c>
      <c r="G74" s="83">
        <f t="shared" si="3"/>
        <v>144.18911042325993</v>
      </c>
      <c r="H74"/>
      <c r="I74" s="116"/>
      <c r="J74" s="116"/>
      <c r="K74" s="100"/>
      <c r="L74" s="100"/>
      <c r="M74" s="100"/>
      <c r="N74" s="82"/>
    </row>
    <row r="75" spans="1:14" x14ac:dyDescent="0.25">
      <c r="A75" s="37" t="s">
        <v>147</v>
      </c>
      <c r="B75" s="85">
        <v>15693.241539999999</v>
      </c>
      <c r="C75" s="85">
        <v>18105.774249999999</v>
      </c>
      <c r="D75" s="97">
        <f t="shared" si="2"/>
        <v>115.37306810610653</v>
      </c>
      <c r="E75" s="102">
        <v>238.91468</v>
      </c>
      <c r="F75" s="102">
        <v>203.00876</v>
      </c>
      <c r="G75" s="83">
        <f t="shared" si="3"/>
        <v>84.971237430868612</v>
      </c>
      <c r="H75"/>
      <c r="I75" s="116"/>
      <c r="J75" s="116"/>
      <c r="K75" s="100"/>
      <c r="L75" s="100"/>
      <c r="M75" s="100"/>
      <c r="N75" s="82"/>
    </row>
    <row r="76" spans="1:14" x14ac:dyDescent="0.25">
      <c r="A76" s="37" t="s">
        <v>148</v>
      </c>
      <c r="B76" s="85">
        <v>9961.8810699999995</v>
      </c>
      <c r="C76" s="85">
        <v>13712.405500000001</v>
      </c>
      <c r="D76" s="97">
        <f t="shared" si="2"/>
        <v>137.64875733454224</v>
      </c>
      <c r="E76" s="102">
        <v>1107.5987700000001</v>
      </c>
      <c r="F76" s="102">
        <v>2256.2640299999998</v>
      </c>
      <c r="G76" s="83">
        <f t="shared" si="3"/>
        <v>203.70770455080947</v>
      </c>
      <c r="H76"/>
      <c r="I76" s="116"/>
      <c r="J76" s="116"/>
      <c r="K76" s="100"/>
      <c r="L76" s="100"/>
      <c r="M76" s="100"/>
      <c r="N76" s="82"/>
    </row>
    <row r="77" spans="1:14" x14ac:dyDescent="0.25">
      <c r="A77" s="37" t="s">
        <v>149</v>
      </c>
      <c r="B77" s="85">
        <v>4747.18678</v>
      </c>
      <c r="C77" s="85">
        <v>7319.31448</v>
      </c>
      <c r="D77" s="97">
        <f t="shared" si="2"/>
        <v>154.18214658914263</v>
      </c>
      <c r="E77" s="102">
        <v>69.77364</v>
      </c>
      <c r="F77" s="102">
        <v>66.605159999999998</v>
      </c>
      <c r="G77" s="83">
        <f t="shared" si="3"/>
        <v>95.458915429953194</v>
      </c>
      <c r="H77"/>
      <c r="I77" s="116"/>
      <c r="J77" s="116"/>
      <c r="K77" s="100"/>
      <c r="L77" s="100"/>
      <c r="M77" s="100"/>
      <c r="N77" s="82"/>
    </row>
    <row r="78" spans="1:14" x14ac:dyDescent="0.25">
      <c r="A78" s="37" t="s">
        <v>150</v>
      </c>
      <c r="B78" s="85">
        <v>47319.524740000001</v>
      </c>
      <c r="C78" s="85">
        <v>61315.392140000004</v>
      </c>
      <c r="D78" s="97">
        <f t="shared" si="2"/>
        <v>129.57736257264025</v>
      </c>
      <c r="E78" s="102">
        <v>4596.8557499999997</v>
      </c>
      <c r="F78" s="102">
        <v>7512.5842499999999</v>
      </c>
      <c r="G78" s="83">
        <f t="shared" si="3"/>
        <v>163.42875779819718</v>
      </c>
      <c r="H78"/>
      <c r="I78" s="116"/>
      <c r="J78" s="116"/>
      <c r="K78" s="100"/>
      <c r="L78" s="100"/>
      <c r="M78" s="100"/>
      <c r="N78" s="82"/>
    </row>
    <row r="79" spans="1:14" x14ac:dyDescent="0.25">
      <c r="A79" s="30" t="s">
        <v>151</v>
      </c>
      <c r="B79" s="86">
        <v>68.108149999999995</v>
      </c>
      <c r="C79" s="86">
        <v>20.933389999999999</v>
      </c>
      <c r="D79" s="96">
        <f t="shared" si="2"/>
        <v>30.735514031727483</v>
      </c>
      <c r="E79" s="122">
        <v>0</v>
      </c>
      <c r="F79" s="122">
        <v>0</v>
      </c>
      <c r="G79" s="84">
        <v>0</v>
      </c>
      <c r="H79"/>
      <c r="I79" s="116"/>
      <c r="J79" s="116"/>
      <c r="K79" s="100"/>
      <c r="L79" s="100"/>
      <c r="M79" s="100"/>
      <c r="N79" s="82"/>
    </row>
    <row r="80" spans="1:14" x14ac:dyDescent="0.25">
      <c r="B80" s="99"/>
      <c r="C80" s="99"/>
      <c r="D80" s="99"/>
      <c r="E80" s="80"/>
      <c r="F80" s="80"/>
      <c r="G80" s="29"/>
      <c r="H80"/>
      <c r="J80" s="116"/>
      <c r="K80"/>
      <c r="L80" s="15"/>
    </row>
    <row r="81" spans="1:12" x14ac:dyDescent="0.25">
      <c r="A81" s="13" t="s">
        <v>18</v>
      </c>
      <c r="B81" s="99"/>
      <c r="C81" s="116"/>
      <c r="D81" s="116"/>
      <c r="E81" s="116"/>
      <c r="F81" s="116"/>
      <c r="G81" s="116"/>
      <c r="H81"/>
      <c r="J81" s="48"/>
      <c r="K81"/>
      <c r="L81" s="15"/>
    </row>
    <row r="82" spans="1:12" x14ac:dyDescent="0.25">
      <c r="B82" s="99"/>
      <c r="C82" s="107"/>
      <c r="D82" s="107"/>
      <c r="E82" s="107"/>
      <c r="F82" s="107"/>
      <c r="G82" s="107"/>
      <c r="H82"/>
      <c r="J82" s="48"/>
      <c r="K82"/>
      <c r="L82" s="15"/>
    </row>
    <row r="83" spans="1:12" x14ac:dyDescent="0.25">
      <c r="B83" s="99"/>
      <c r="C83" s="99"/>
      <c r="D83" s="99"/>
      <c r="E83" s="80"/>
      <c r="F83" s="80"/>
      <c r="G83" s="29"/>
      <c r="H83"/>
      <c r="J83" s="48"/>
      <c r="K83"/>
      <c r="L83" s="15"/>
    </row>
    <row r="84" spans="1:12" x14ac:dyDescent="0.25">
      <c r="B84" s="99"/>
      <c r="C84" s="99"/>
      <c r="D84" s="99"/>
      <c r="E84" s="80"/>
      <c r="F84" s="80"/>
      <c r="G84"/>
      <c r="H84"/>
      <c r="J84" s="48"/>
      <c r="K84"/>
      <c r="L84" s="1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5" workbookViewId="0">
      <selection activeCell="D6" sqref="D6"/>
    </sheetView>
  </sheetViews>
  <sheetFormatPr defaultRowHeight="15" x14ac:dyDescent="0.25"/>
  <cols>
    <col min="1" max="1" width="50.28515625" style="15" customWidth="1"/>
    <col min="2" max="2" width="14.42578125" style="15" customWidth="1"/>
    <col min="3" max="3" width="16.42578125" style="15" customWidth="1"/>
    <col min="4" max="4" width="13.7109375" style="15" customWidth="1"/>
    <col min="5" max="5" width="14.42578125" style="15" customWidth="1"/>
    <col min="6" max="6" width="12.85546875" style="15" customWidth="1"/>
    <col min="7" max="7" width="14.5703125" style="15" customWidth="1"/>
    <col min="8" max="16384" width="9.140625" style="15"/>
  </cols>
  <sheetData>
    <row r="1" spans="1:7" x14ac:dyDescent="0.25">
      <c r="A1" s="38" t="s">
        <v>152</v>
      </c>
      <c r="B1" s="32"/>
      <c r="C1" s="33"/>
      <c r="D1" s="33"/>
      <c r="E1" s="33"/>
      <c r="F1" s="33"/>
      <c r="G1" s="33"/>
    </row>
    <row r="2" spans="1:7" x14ac:dyDescent="0.25">
      <c r="A2" s="139" t="s">
        <v>153</v>
      </c>
      <c r="B2" s="128" t="s">
        <v>154</v>
      </c>
      <c r="C2" s="136"/>
      <c r="D2" s="141"/>
      <c r="E2" s="142" t="s">
        <v>155</v>
      </c>
      <c r="F2" s="143"/>
      <c r="G2" s="144"/>
    </row>
    <row r="3" spans="1:7" x14ac:dyDescent="0.25">
      <c r="A3" s="140"/>
      <c r="B3" s="145" t="s">
        <v>186</v>
      </c>
      <c r="C3" s="145" t="s">
        <v>187</v>
      </c>
      <c r="D3" s="110" t="s">
        <v>187</v>
      </c>
      <c r="E3" s="145" t="s">
        <v>186</v>
      </c>
      <c r="F3" s="145" t="s">
        <v>187</v>
      </c>
      <c r="G3" s="110" t="s">
        <v>187</v>
      </c>
    </row>
    <row r="4" spans="1:7" ht="12.75" customHeight="1" x14ac:dyDescent="0.25">
      <c r="A4" s="108"/>
      <c r="B4" s="146"/>
      <c r="C4" s="146"/>
      <c r="D4" s="111" t="s">
        <v>186</v>
      </c>
      <c r="E4" s="146"/>
      <c r="F4" s="146"/>
      <c r="G4" s="111" t="s">
        <v>186</v>
      </c>
    </row>
    <row r="5" spans="1:7" ht="15" customHeight="1" x14ac:dyDescent="0.25">
      <c r="A5" s="41"/>
      <c r="B5" s="35" t="s">
        <v>23</v>
      </c>
      <c r="C5" s="35" t="s">
        <v>23</v>
      </c>
      <c r="D5" s="119" t="s">
        <v>78</v>
      </c>
      <c r="E5" s="35" t="s">
        <v>23</v>
      </c>
      <c r="F5" s="35" t="s">
        <v>23</v>
      </c>
      <c r="G5" s="36" t="s">
        <v>78</v>
      </c>
    </row>
    <row r="6" spans="1:7" x14ac:dyDescent="0.25">
      <c r="A6" s="30" t="s">
        <v>156</v>
      </c>
      <c r="B6" s="121">
        <f>+SUM(B7:B27)</f>
        <v>1087591.7287299999</v>
      </c>
      <c r="C6" s="121">
        <f t="shared" ref="C6:F6" si="0">+SUM(C7:C27)</f>
        <v>1609210.1638799997</v>
      </c>
      <c r="D6" s="120">
        <f>C6/B6*100</f>
        <v>147.96086816135525</v>
      </c>
      <c r="E6" s="121">
        <f t="shared" si="0"/>
        <v>202532.05971999999</v>
      </c>
      <c r="F6" s="121">
        <f t="shared" si="0"/>
        <v>382721.33984999993</v>
      </c>
      <c r="G6" s="120">
        <f>+F6/E6*100</f>
        <v>188.96827513585313</v>
      </c>
    </row>
    <row r="7" spans="1:7" x14ac:dyDescent="0.25">
      <c r="A7" s="30" t="s">
        <v>177</v>
      </c>
      <c r="B7" s="112">
        <v>70917.911989999993</v>
      </c>
      <c r="C7" s="112">
        <v>98890.02399999999</v>
      </c>
      <c r="D7" s="118">
        <f t="shared" ref="D7:D27" si="1">C7/B7*100</f>
        <v>139.44294357389469</v>
      </c>
      <c r="E7" s="112">
        <v>5157.3933299999999</v>
      </c>
      <c r="F7" s="112">
        <v>8857.3021499999995</v>
      </c>
      <c r="G7" s="94">
        <f t="shared" ref="G7:G27" si="2">+F7/E7*100</f>
        <v>171.7399000475304</v>
      </c>
    </row>
    <row r="8" spans="1:7" x14ac:dyDescent="0.25">
      <c r="A8" s="30" t="s">
        <v>176</v>
      </c>
      <c r="B8" s="112">
        <v>49716.408959999993</v>
      </c>
      <c r="C8" s="112">
        <v>66786.12649000001</v>
      </c>
      <c r="D8" s="118">
        <f t="shared" si="1"/>
        <v>134.33417233278792</v>
      </c>
      <c r="E8" s="112">
        <v>2166.5223799999999</v>
      </c>
      <c r="F8" s="112">
        <v>1543.5809700000002</v>
      </c>
      <c r="G8" s="94">
        <f t="shared" si="2"/>
        <v>71.246943223360574</v>
      </c>
    </row>
    <row r="9" spans="1:7" x14ac:dyDescent="0.25">
      <c r="A9" s="30" t="s">
        <v>175</v>
      </c>
      <c r="B9" s="112">
        <v>8774.3730699999996</v>
      </c>
      <c r="C9" s="112">
        <v>13158.58151</v>
      </c>
      <c r="D9" s="118">
        <f t="shared" si="1"/>
        <v>149.96605917053856</v>
      </c>
      <c r="E9" s="112">
        <v>127.69585000000001</v>
      </c>
      <c r="F9" s="112">
        <v>219.82213000000002</v>
      </c>
      <c r="G9" s="94">
        <f t="shared" si="2"/>
        <v>172.14508537278229</v>
      </c>
    </row>
    <row r="10" spans="1:7" x14ac:dyDescent="0.25">
      <c r="A10" s="30" t="s">
        <v>174</v>
      </c>
      <c r="B10" s="112">
        <v>128409.31839</v>
      </c>
      <c r="C10" s="112">
        <v>168737.36562</v>
      </c>
      <c r="D10" s="118">
        <f t="shared" si="1"/>
        <v>131.4058572505752</v>
      </c>
      <c r="E10" s="112">
        <v>13967.335500000001</v>
      </c>
      <c r="F10" s="112">
        <v>9462.6504199999999</v>
      </c>
      <c r="G10" s="94">
        <f t="shared" si="2"/>
        <v>67.74842932640945</v>
      </c>
    </row>
    <row r="11" spans="1:7" x14ac:dyDescent="0.25">
      <c r="A11" s="30" t="s">
        <v>173</v>
      </c>
      <c r="B11" s="112">
        <v>109102.83973000001</v>
      </c>
      <c r="C11" s="112">
        <v>259146.51940999998</v>
      </c>
      <c r="D11" s="118">
        <f t="shared" si="1"/>
        <v>237.52499939627373</v>
      </c>
      <c r="E11" s="112">
        <v>62655.726130000003</v>
      </c>
      <c r="F11" s="112">
        <v>144501.26960999999</v>
      </c>
      <c r="G11" s="94">
        <f t="shared" si="2"/>
        <v>230.6273959864169</v>
      </c>
    </row>
    <row r="12" spans="1:7" x14ac:dyDescent="0.25">
      <c r="A12" s="30" t="s">
        <v>172</v>
      </c>
      <c r="B12" s="112">
        <v>141206.98859999998</v>
      </c>
      <c r="C12" s="112">
        <v>150066.10260999997</v>
      </c>
      <c r="D12" s="118">
        <f t="shared" si="1"/>
        <v>106.27384954373285</v>
      </c>
      <c r="E12" s="112">
        <v>14748.711660000003</v>
      </c>
      <c r="F12" s="112">
        <v>18672.253230000002</v>
      </c>
      <c r="G12" s="94">
        <f t="shared" si="2"/>
        <v>126.60260543733486</v>
      </c>
    </row>
    <row r="13" spans="1:7" x14ac:dyDescent="0.25">
      <c r="A13" s="30" t="s">
        <v>171</v>
      </c>
      <c r="B13" s="112">
        <v>46560.266409999997</v>
      </c>
      <c r="C13" s="112">
        <v>57753.288139999997</v>
      </c>
      <c r="D13" s="118">
        <f t="shared" si="1"/>
        <v>124.03985757176856</v>
      </c>
      <c r="E13" s="112">
        <v>1802.8225500000001</v>
      </c>
      <c r="F13" s="112">
        <v>2601.6199000000001</v>
      </c>
      <c r="G13" s="94">
        <f t="shared" si="2"/>
        <v>144.30815168137318</v>
      </c>
    </row>
    <row r="14" spans="1:7" x14ac:dyDescent="0.25">
      <c r="A14" s="30" t="s">
        <v>170</v>
      </c>
      <c r="B14" s="112">
        <v>3945.7675699999995</v>
      </c>
      <c r="C14" s="112">
        <v>5649.1126800000002</v>
      </c>
      <c r="D14" s="118">
        <f t="shared" si="1"/>
        <v>143.16891656139799</v>
      </c>
      <c r="E14" s="112">
        <v>1237.2803199999998</v>
      </c>
      <c r="F14" s="112">
        <v>1714.5086799999999</v>
      </c>
      <c r="G14" s="94">
        <f t="shared" si="2"/>
        <v>138.57075492803443</v>
      </c>
    </row>
    <row r="15" spans="1:7" x14ac:dyDescent="0.25">
      <c r="A15" s="30" t="s">
        <v>169</v>
      </c>
      <c r="B15" s="112">
        <v>15481.410310000003</v>
      </c>
      <c r="C15" s="112">
        <v>20944.588729999999</v>
      </c>
      <c r="D15" s="118">
        <f t="shared" si="1"/>
        <v>135.28863527679474</v>
      </c>
      <c r="E15" s="112">
        <v>13956.47373</v>
      </c>
      <c r="F15" s="112">
        <v>17774.655100000004</v>
      </c>
      <c r="G15" s="94">
        <f t="shared" si="2"/>
        <v>127.35777993686665</v>
      </c>
    </row>
    <row r="16" spans="1:7" x14ac:dyDescent="0.25">
      <c r="A16" s="30" t="s">
        <v>168</v>
      </c>
      <c r="B16" s="112">
        <v>16649.19918</v>
      </c>
      <c r="C16" s="112">
        <v>25429.10771</v>
      </c>
      <c r="D16" s="118">
        <f t="shared" si="1"/>
        <v>152.73471976085759</v>
      </c>
      <c r="E16" s="112">
        <v>2092.8231900000001</v>
      </c>
      <c r="F16" s="112">
        <v>3767.5794999999998</v>
      </c>
      <c r="G16" s="94">
        <f t="shared" si="2"/>
        <v>180.02378404455658</v>
      </c>
    </row>
    <row r="17" spans="1:7" x14ac:dyDescent="0.25">
      <c r="A17" s="30" t="s">
        <v>167</v>
      </c>
      <c r="B17" s="112">
        <v>43942.030409999999</v>
      </c>
      <c r="C17" s="112">
        <v>55914.56048</v>
      </c>
      <c r="D17" s="118">
        <f t="shared" si="1"/>
        <v>127.2461922179986</v>
      </c>
      <c r="E17" s="112">
        <v>1335.7160100000001</v>
      </c>
      <c r="F17" s="112">
        <v>2134.7883200000001</v>
      </c>
      <c r="G17" s="94">
        <f t="shared" si="2"/>
        <v>159.82351817434605</v>
      </c>
    </row>
    <row r="18" spans="1:7" x14ac:dyDescent="0.25">
      <c r="A18" s="30" t="s">
        <v>163</v>
      </c>
      <c r="B18" s="112">
        <v>17123.382439999998</v>
      </c>
      <c r="C18" s="112">
        <v>20745.82315</v>
      </c>
      <c r="D18" s="118">
        <f t="shared" si="1"/>
        <v>121.15493666448766</v>
      </c>
      <c r="E18" s="112">
        <v>261.10507999999999</v>
      </c>
      <c r="F18" s="112">
        <v>233.06647000000001</v>
      </c>
      <c r="G18" s="94">
        <f t="shared" si="2"/>
        <v>89.261560901074773</v>
      </c>
    </row>
    <row r="19" spans="1:7" x14ac:dyDescent="0.25">
      <c r="A19" s="30" t="s">
        <v>162</v>
      </c>
      <c r="B19" s="112">
        <v>29744.46169</v>
      </c>
      <c r="C19" s="112">
        <v>44174.624100000001</v>
      </c>
      <c r="D19" s="118">
        <f t="shared" si="1"/>
        <v>148.51377900327367</v>
      </c>
      <c r="E19" s="112">
        <v>1701.30206</v>
      </c>
      <c r="F19" s="112">
        <v>1770.08932</v>
      </c>
      <c r="G19" s="94">
        <f t="shared" si="2"/>
        <v>104.04321264384997</v>
      </c>
    </row>
    <row r="20" spans="1:7" x14ac:dyDescent="0.25">
      <c r="A20" s="30" t="s">
        <v>161</v>
      </c>
      <c r="B20" s="112">
        <v>1681.3687299999999</v>
      </c>
      <c r="C20" s="112">
        <v>5661.7539699999998</v>
      </c>
      <c r="D20" s="117" t="s">
        <v>183</v>
      </c>
      <c r="E20" s="112">
        <v>75.273390000000006</v>
      </c>
      <c r="F20" s="112">
        <v>56.395769999999999</v>
      </c>
      <c r="G20" s="94">
        <f t="shared" si="2"/>
        <v>74.921257033860172</v>
      </c>
    </row>
    <row r="21" spans="1:7" x14ac:dyDescent="0.25">
      <c r="A21" s="30" t="s">
        <v>160</v>
      </c>
      <c r="B21" s="112">
        <v>91764.703909999997</v>
      </c>
      <c r="C21" s="112">
        <v>186762.37496999998</v>
      </c>
      <c r="D21" s="118">
        <f t="shared" si="1"/>
        <v>203.52310530328825</v>
      </c>
      <c r="E21" s="112">
        <v>56312.820619999999</v>
      </c>
      <c r="F21" s="112">
        <v>125306.70226000001</v>
      </c>
      <c r="G21" s="94">
        <f t="shared" si="2"/>
        <v>222.51895905831472</v>
      </c>
    </row>
    <row r="22" spans="1:7" x14ac:dyDescent="0.25">
      <c r="A22" s="30" t="s">
        <v>159</v>
      </c>
      <c r="B22" s="112">
        <v>157972.63822000002</v>
      </c>
      <c r="C22" s="112">
        <v>200366.72289999999</v>
      </c>
      <c r="D22" s="118">
        <f t="shared" si="1"/>
        <v>126.8363465709549</v>
      </c>
      <c r="E22" s="112">
        <v>16662.036789999998</v>
      </c>
      <c r="F22" s="112">
        <v>27080.01369</v>
      </c>
      <c r="G22" s="94">
        <f t="shared" si="2"/>
        <v>162.52523044633131</v>
      </c>
    </row>
    <row r="23" spans="1:7" x14ac:dyDescent="0.25">
      <c r="A23" s="30" t="s">
        <v>158</v>
      </c>
      <c r="B23" s="112">
        <v>82631.572369999994</v>
      </c>
      <c r="C23" s="112">
        <v>128938.35595999999</v>
      </c>
      <c r="D23" s="118">
        <f t="shared" si="1"/>
        <v>156.04006103460281</v>
      </c>
      <c r="E23" s="112">
        <v>3880.8768</v>
      </c>
      <c r="F23" s="112">
        <v>9821.6772099999998</v>
      </c>
      <c r="G23" s="94">
        <f t="shared" si="2"/>
        <v>253.07881997181667</v>
      </c>
    </row>
    <row r="24" spans="1:7" x14ac:dyDescent="0.25">
      <c r="A24" s="30" t="s">
        <v>164</v>
      </c>
      <c r="B24" s="112">
        <v>18447.047899999998</v>
      </c>
      <c r="C24" s="112">
        <v>24767.218699999998</v>
      </c>
      <c r="D24" s="118">
        <f t="shared" si="1"/>
        <v>134.26115026242221</v>
      </c>
      <c r="E24" s="112">
        <v>1337.5676400000002</v>
      </c>
      <c r="F24" s="112">
        <v>2501.9869100000001</v>
      </c>
      <c r="G24" s="94">
        <f t="shared" si="2"/>
        <v>187.05498213159521</v>
      </c>
    </row>
    <row r="25" spans="1:7" x14ac:dyDescent="0.25">
      <c r="A25" s="30" t="s">
        <v>157</v>
      </c>
      <c r="B25" s="112">
        <v>6267.0381100000004</v>
      </c>
      <c r="C25" s="112">
        <v>5988.9205000000002</v>
      </c>
      <c r="D25" s="118">
        <f t="shared" si="1"/>
        <v>95.56221607211512</v>
      </c>
      <c r="E25" s="112">
        <v>1486.3475800000001</v>
      </c>
      <c r="F25" s="112">
        <v>2610.0434799999998</v>
      </c>
      <c r="G25" s="94">
        <f t="shared" si="2"/>
        <v>175.60115245721997</v>
      </c>
    </row>
    <row r="26" spans="1:7" x14ac:dyDescent="0.25">
      <c r="A26" s="30" t="s">
        <v>165</v>
      </c>
      <c r="B26" s="112">
        <v>47144.947840000001</v>
      </c>
      <c r="C26" s="112">
        <v>69277.847020000001</v>
      </c>
      <c r="D26" s="118">
        <f t="shared" si="1"/>
        <v>146.9464920294628</v>
      </c>
      <c r="E26" s="112">
        <v>1556.2531100000001</v>
      </c>
      <c r="F26" s="112">
        <v>2061.9167300000004</v>
      </c>
      <c r="G26" s="94">
        <f t="shared" si="2"/>
        <v>132.49237651322673</v>
      </c>
    </row>
    <row r="27" spans="1:7" x14ac:dyDescent="0.25">
      <c r="A27" s="30" t="s">
        <v>166</v>
      </c>
      <c r="B27" s="112">
        <v>108.05289999999999</v>
      </c>
      <c r="C27" s="112">
        <v>51.145230000000005</v>
      </c>
      <c r="D27" s="118">
        <f t="shared" si="1"/>
        <v>47.333509790112075</v>
      </c>
      <c r="E27" s="112">
        <v>9.9760000000000009</v>
      </c>
      <c r="F27" s="112">
        <v>29.417999999999999</v>
      </c>
      <c r="G27" s="94">
        <f t="shared" si="2"/>
        <v>294.88773055332797</v>
      </c>
    </row>
    <row r="28" spans="1:7" x14ac:dyDescent="0.25">
      <c r="D28" s="113"/>
      <c r="G28" s="114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2022-07-27T09:51:59Z</dcterms:modified>
</cp:coreProperties>
</file>