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435" activeTab="4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sumaaa">'Tabela 1'!$B$16</definedName>
  </definedNames>
  <calcPr fullCalcOnLoad="1"/>
</workbook>
</file>

<file path=xl/sharedStrings.xml><?xml version="1.0" encoding="utf-8"?>
<sst xmlns="http://schemas.openxmlformats.org/spreadsheetml/2006/main" count="294" uniqueCount="166">
  <si>
    <t>TRGOVINSKI BILANS</t>
  </si>
  <si>
    <t>April</t>
  </si>
  <si>
    <t>Januar</t>
  </si>
  <si>
    <t>Februar</t>
  </si>
  <si>
    <t>Amerika</t>
  </si>
  <si>
    <t>Azija</t>
  </si>
  <si>
    <t>Mart</t>
  </si>
  <si>
    <t>Maj</t>
  </si>
  <si>
    <t>Jun</t>
  </si>
  <si>
    <t>Jul</t>
  </si>
  <si>
    <t>Avgust</t>
  </si>
  <si>
    <t>Septembar</t>
  </si>
  <si>
    <t>IZVOZ</t>
  </si>
  <si>
    <t>UVOZ</t>
  </si>
  <si>
    <t>SVIJET</t>
  </si>
  <si>
    <t xml:space="preserve">Evropa </t>
  </si>
  <si>
    <t xml:space="preserve">Afrika 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</si>
  <si>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</si>
  <si>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</si>
  <si>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</si>
  <si>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</si>
  <si>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</si>
  <si>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</si>
  <si>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</si>
  <si>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</si>
  <si>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 xml:space="preserve"> %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</si>
  <si>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</si>
  <si>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</si>
  <si>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</si>
  <si>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</si>
  <si>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</si>
  <si>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</si>
  <si>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</si>
  <si>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</si>
  <si>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</si>
  <si>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</si>
  <si>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</si>
  <si>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</si>
  <si>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</si>
  <si>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</si>
  <si>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</si>
  <si>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</si>
  <si>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</si>
  <si>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</si>
  <si>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</si>
  <si>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</si>
  <si>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</si>
  <si>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</si>
  <si>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</si>
  <si>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</si>
  <si>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</si>
  <si>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</si>
  <si>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</si>
  <si>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</si>
  <si>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Moldavija</t>
  </si>
  <si>
    <t>0-9 TOTAL</t>
  </si>
  <si>
    <t>PODJELA PREMA ODSJEKU</t>
  </si>
  <si>
    <t>0  Hrana i žive životinje</t>
  </si>
  <si>
    <t>00 Žive životinje</t>
  </si>
  <si>
    <t>01 Meso i prerada mesa</t>
  </si>
  <si>
    <t>02 Mliječni proizvodi i jaja</t>
  </si>
  <si>
    <t>03 Ribe i prerađevine od ribe</t>
  </si>
  <si>
    <t>04 Žitarice i proizvodi od žitarica</t>
  </si>
  <si>
    <t>05 Povrće i voće</t>
  </si>
  <si>
    <t>06 Šećer, proizvodi od šećera i med</t>
  </si>
  <si>
    <t>07 Kafa, čaj, kakao i začini</t>
  </si>
  <si>
    <t>08 Stočna hrana (sem žita u zrnu)</t>
  </si>
  <si>
    <t>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</si>
  <si>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</si>
  <si>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</si>
  <si>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</si>
  <si>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</si>
  <si>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</si>
  <si>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</si>
  <si>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</si>
  <si>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</si>
  <si>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</si>
  <si>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</si>
  <si>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</si>
  <si>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</si>
  <si>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</si>
  <si>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</si>
  <si>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</si>
  <si>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</si>
  <si>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</si>
  <si>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</si>
  <si>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</si>
  <si>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</si>
  <si>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</si>
  <si>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</si>
  <si>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</si>
  <si>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</si>
  <si>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</si>
  <si>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</si>
  <si>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</si>
  <si>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</si>
  <si>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</si>
  <si>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</si>
  <si>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</si>
  <si>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</si>
  <si>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</si>
  <si>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</si>
  <si>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</si>
  <si>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</si>
  <si>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</si>
  <si>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</si>
  <si>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</si>
  <si>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</si>
  <si>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</si>
  <si>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</si>
  <si>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</si>
  <si>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</si>
  <si>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</si>
  <si>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</si>
  <si>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</si>
  <si>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</si>
  <si>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</si>
  <si>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</si>
  <si>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</si>
  <si>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</si>
  <si>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</si>
  <si>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</si>
  <si>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</si>
  <si>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</si>
  <si>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</si>
  <si>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</si>
  <si>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</si>
  <si>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</si>
  <si>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</si>
  <si>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</si>
  <si>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PERIOD</t>
  </si>
  <si>
    <t>TRGOVINSKI PARTNERI</t>
  </si>
  <si>
    <t>SMTK</t>
  </si>
  <si>
    <t>%</t>
  </si>
  <si>
    <t xml:space="preserve">      Oktobar</t>
  </si>
  <si>
    <t xml:space="preserve">      Novembar</t>
  </si>
  <si>
    <t xml:space="preserve">      Decembar</t>
  </si>
  <si>
    <t>u hilj. EUR</t>
  </si>
  <si>
    <t>EU</t>
  </si>
  <si>
    <t>Hrvatska</t>
  </si>
  <si>
    <t>Kosovo</t>
  </si>
  <si>
    <t xml:space="preserve">Srbija </t>
  </si>
  <si>
    <t>Ujedinjeno Kraljevstvo</t>
  </si>
  <si>
    <t>Indeks</t>
  </si>
  <si>
    <t>CEFTA</t>
  </si>
  <si>
    <t>Evropska unija</t>
  </si>
  <si>
    <t>Ostale zemlje 
(izvan EU i CEFTA-e)</t>
  </si>
  <si>
    <t>Bosna i Hercegovina</t>
  </si>
  <si>
    <r>
      <t>Tabela 1. Spoljnotrgovinska robna razmjena Crne Gore po mjesecima</t>
    </r>
    <r>
      <rPr>
        <b/>
        <vertAlign val="superscript"/>
        <sz val="9"/>
        <rFont val="Arial"/>
        <family val="2"/>
      </rPr>
      <t xml:space="preserve"> (p)</t>
    </r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</si>
  <si>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</si>
  <si>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indexed="8"/>
        <rFont val="Arial"/>
        <family val="2"/>
      </rPr>
      <t>(p)</t>
    </r>
    <r>
      <rPr>
        <b/>
        <sz val="9"/>
        <color indexed="8"/>
        <rFont val="Arial"/>
        <family val="2"/>
      </rPr>
      <t xml:space="preserve">
</t>
    </r>
  </si>
  <si>
    <r>
      <t xml:space="preserve">Tabela 3. Spoljnotrgovinski promet po državama članicama EU i potpisnicama CEFTA-e </t>
    </r>
    <r>
      <rPr>
        <b/>
        <vertAlign val="superscript"/>
        <sz val="9"/>
        <rFont val="Arial"/>
        <family val="2"/>
      </rPr>
      <t>(p)</t>
    </r>
  </si>
  <si>
    <t>2018</t>
  </si>
  <si>
    <t>300¹</t>
  </si>
  <si>
    <t xml:space="preserve">      Maj</t>
  </si>
  <si>
    <t xml:space="preserve">     Avgust </t>
  </si>
  <si>
    <t xml:space="preserve">     Septembar</t>
  </si>
  <si>
    <t xml:space="preserve">     Oktobar </t>
  </si>
  <si>
    <t xml:space="preserve">     Novembar </t>
  </si>
  <si>
    <t xml:space="preserve">     Decembar</t>
  </si>
  <si>
    <t>Sjeverna Makedonija</t>
  </si>
  <si>
    <r>
      <t xml:space="preserve">Tabela 4. Izvoz Crne Gore po odsjeku SMTK </t>
    </r>
    <r>
      <rPr>
        <b/>
        <vertAlign val="superscript"/>
        <sz val="9"/>
        <color indexed="8"/>
        <rFont val="Arial"/>
        <family val="2"/>
      </rPr>
      <t>(p)</t>
    </r>
  </si>
  <si>
    <t>Index</t>
  </si>
  <si>
    <t>2019</t>
  </si>
  <si>
    <r>
      <t xml:space="preserve">Tabela 4. Uvoz Crne Gore po odsjeku SMTK </t>
    </r>
    <r>
      <rPr>
        <b/>
        <vertAlign val="superscript"/>
        <sz val="9"/>
        <color indexed="8"/>
        <rFont val="Arial"/>
        <family val="2"/>
      </rPr>
      <t>(p)</t>
    </r>
  </si>
  <si>
    <t xml:space="preserve">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</si>
</sst>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u val="single"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6" fillId="0" borderId="10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2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6" fillId="33" borderId="10" xfId="0" applyFont="1" applyFill="1" applyBorder="1" applyAlignment="1">
      <alignment horizontal="left" vertical="center" indent="1"/>
    </xf>
    <xf numFmtId="3" fontId="46" fillId="33" borderId="10" xfId="0" applyNumberFormat="1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 indent="2"/>
    </xf>
    <xf numFmtId="3" fontId="47" fillId="33" borderId="10" xfId="0" applyNumberFormat="1" applyFont="1" applyFill="1" applyBorder="1" applyAlignment="1">
      <alignment horizontal="right" vertical="center"/>
    </xf>
    <xf numFmtId="3" fontId="47" fillId="33" borderId="10" xfId="0" applyNumberFormat="1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left" vertical="center" indent="1"/>
    </xf>
    <xf numFmtId="0" fontId="47" fillId="33" borderId="10" xfId="0" applyFont="1" applyFill="1" applyBorder="1" applyAlignment="1">
      <alignment horizontal="left" vertical="center" wrapText="1" indent="1"/>
    </xf>
    <xf numFmtId="0" fontId="48" fillId="33" borderId="10" xfId="0" applyFont="1" applyFill="1" applyBorder="1" applyAlignment="1">
      <alignment horizontal="left" vertical="center" indent="1"/>
    </xf>
    <xf numFmtId="0" fontId="46" fillId="33" borderId="10" xfId="0" applyFont="1" applyFill="1" applyBorder="1" applyAlignment="1">
      <alignment horizontal="left" vertical="center" wrapText="1" indent="1"/>
    </xf>
    <xf numFmtId="3" fontId="46" fillId="3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 horizontal="center" wrapText="1"/>
    </xf>
    <xf numFmtId="164" fontId="46" fillId="0" borderId="10" xfId="0" applyNumberFormat="1" applyFont="1" applyBorder="1" applyAlignment="1">
      <alignment/>
    </xf>
    <xf numFmtId="164" fontId="47" fillId="0" borderId="10" xfId="0" applyNumberFormat="1" applyFont="1" applyBorder="1" applyAlignment="1">
      <alignment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3" fontId="46" fillId="0" borderId="0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3" fontId="46" fillId="0" borderId="13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165" fontId="46" fillId="33" borderId="12" xfId="0" applyNumberFormat="1" applyFont="1" applyFill="1" applyBorder="1" applyAlignment="1">
      <alignment horizontal="right" vertical="center"/>
    </xf>
    <xf numFmtId="165" fontId="47" fillId="33" borderId="10" xfId="0" applyNumberFormat="1" applyFont="1" applyFill="1" applyBorder="1" applyAlignment="1">
      <alignment horizontal="right" vertical="center"/>
    </xf>
    <xf numFmtId="165" fontId="46" fillId="0" borderId="13" xfId="0" applyNumberFormat="1" applyFont="1" applyBorder="1" applyAlignment="1">
      <alignment vertical="center"/>
    </xf>
    <xf numFmtId="165" fontId="6" fillId="33" borderId="10" xfId="0" applyNumberFormat="1" applyFont="1" applyFill="1" applyBorder="1" applyAlignment="1">
      <alignment horizontal="center" vertical="center"/>
    </xf>
    <xf numFmtId="165" fontId="46" fillId="0" borderId="12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165" fontId="47" fillId="0" borderId="1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/>
    </xf>
    <xf numFmtId="3" fontId="46" fillId="0" borderId="15" xfId="0" applyNumberFormat="1" applyFont="1" applyBorder="1" applyAlignment="1">
      <alignment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indent="2"/>
    </xf>
    <xf numFmtId="49" fontId="46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46" fillId="0" borderId="10" xfId="0" applyNumberFormat="1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66" fontId="0" fillId="0" borderId="0" xfId="42" applyNumberFormat="1" applyFont="1" applyAlignment="1">
      <alignment/>
    </xf>
    <xf numFmtId="0" fontId="50" fillId="33" borderId="11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64" fontId="46" fillId="33" borderId="10" xfId="0" applyNumberFormat="1" applyFont="1" applyFill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166" fontId="46" fillId="33" borderId="10" xfId="42" applyNumberFormat="1" applyFont="1" applyFill="1" applyBorder="1" applyAlignment="1">
      <alignment horizontal="right" vertical="center"/>
    </xf>
    <xf numFmtId="166" fontId="47" fillId="33" borderId="10" xfId="42" applyNumberFormat="1" applyFont="1" applyFill="1" applyBorder="1" applyAlignment="1">
      <alignment horizontal="right" vertical="center"/>
    </xf>
    <xf numFmtId="165" fontId="0" fillId="0" borderId="0" xfId="56" applyNumberFormat="1">
      <alignment/>
      <protection/>
    </xf>
    <xf numFmtId="3" fontId="47" fillId="33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0" fillId="0" borderId="10" xfId="56" applyNumberFormat="1" applyBorder="1">
      <alignment/>
      <protection/>
    </xf>
    <xf numFmtId="165" fontId="0" fillId="0" borderId="10" xfId="56" applyNumberFormat="1" applyBorder="1">
      <alignment/>
      <protection/>
    </xf>
    <xf numFmtId="164" fontId="0" fillId="0" borderId="10" xfId="56" applyNumberFormat="1" applyBorder="1">
      <alignment/>
      <protection/>
    </xf>
    <xf numFmtId="3" fontId="46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3" fontId="44" fillId="0" borderId="10" xfId="56" applyNumberFormat="1" applyFont="1" applyBorder="1">
      <alignment/>
      <protection/>
    </xf>
    <xf numFmtId="165" fontId="44" fillId="0" borderId="10" xfId="56" applyNumberFormat="1" applyFont="1" applyBorder="1">
      <alignment/>
      <protection/>
    </xf>
    <xf numFmtId="0" fontId="47" fillId="33" borderId="10" xfId="0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/>
    </xf>
    <xf numFmtId="0" fontId="51" fillId="33" borderId="19" xfId="0" applyNumberFormat="1" applyFont="1" applyFill="1" applyBorder="1" applyAlignment="1">
      <alignment horizontal="center" vertical="center"/>
    </xf>
    <xf numFmtId="0" fontId="47" fillId="34" borderId="20" xfId="0" applyNumberFormat="1" applyFont="1" applyFill="1" applyBorder="1" applyAlignment="1">
      <alignment horizontal="center" vertical="center"/>
    </xf>
    <xf numFmtId="166" fontId="46" fillId="0" borderId="10" xfId="42" applyNumberFormat="1" applyFont="1" applyBorder="1" applyAlignment="1">
      <alignment/>
    </xf>
    <xf numFmtId="0" fontId="46" fillId="33" borderId="19" xfId="0" applyFont="1" applyFill="1" applyBorder="1" applyAlignment="1">
      <alignment horizontal="left" vertical="center" indent="1"/>
    </xf>
    <xf numFmtId="164" fontId="46" fillId="0" borderId="10" xfId="0" applyNumberFormat="1" applyFont="1" applyBorder="1" applyAlignment="1">
      <alignment horizontal="right"/>
    </xf>
    <xf numFmtId="0" fontId="46" fillId="33" borderId="11" xfId="0" applyFont="1" applyFill="1" applyBorder="1" applyAlignment="1">
      <alignment horizontal="left" vertical="center" indent="1"/>
    </xf>
    <xf numFmtId="164" fontId="0" fillId="0" borderId="0" xfId="0" applyNumberFormat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165" fontId="46" fillId="33" borderId="12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  <xf numFmtId="49" fontId="46" fillId="33" borderId="19" xfId="0" applyNumberFormat="1" applyFont="1" applyFill="1" applyBorder="1" applyAlignment="1">
      <alignment horizontal="center" vertical="center"/>
    </xf>
    <xf numFmtId="49" fontId="46" fillId="33" borderId="14" xfId="0" applyNumberFormat="1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left" vertical="center" indent="1"/>
    </xf>
    <xf numFmtId="0" fontId="46" fillId="33" borderId="12" xfId="0" applyFont="1" applyFill="1" applyBorder="1" applyAlignment="1">
      <alignment horizontal="left" vertical="center" indent="1"/>
    </xf>
    <xf numFmtId="0" fontId="46" fillId="33" borderId="19" xfId="0" applyNumberFormat="1" applyFont="1" applyFill="1" applyBorder="1" applyAlignment="1">
      <alignment horizontal="center" vertical="top"/>
    </xf>
    <xf numFmtId="49" fontId="46" fillId="33" borderId="19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27.421875" style="0" customWidth="1"/>
    <col min="2" max="4" width="19.140625" style="0" customWidth="1"/>
  </cols>
  <sheetData>
    <row r="1" spans="1:4" ht="17.25" customHeight="1">
      <c r="A1" s="18" t="s">
        <v>148</v>
      </c>
      <c r="B1" s="18"/>
      <c r="C1" s="18"/>
      <c r="D1" s="18"/>
    </row>
    <row r="2" spans="1:4" ht="15" customHeight="1">
      <c r="A2" s="4" t="s">
        <v>130</v>
      </c>
      <c r="B2" s="5" t="s">
        <v>13</v>
      </c>
      <c r="C2" s="5" t="s">
        <v>12</v>
      </c>
      <c r="D2" s="6" t="s">
        <v>0</v>
      </c>
    </row>
    <row r="3" spans="1:6" ht="15">
      <c r="A3" s="2">
        <v>2018</v>
      </c>
      <c r="B3" s="30"/>
      <c r="C3" s="31"/>
      <c r="D3" s="32"/>
      <c r="F3" s="1"/>
    </row>
    <row r="4" spans="1:6" ht="15">
      <c r="A4" s="3" t="s">
        <v>2</v>
      </c>
      <c r="B4" s="25">
        <v>120542</v>
      </c>
      <c r="C4" s="27">
        <v>25918</v>
      </c>
      <c r="D4" s="27">
        <v>-94623</v>
      </c>
      <c r="E4" s="1"/>
      <c r="F4" s="1"/>
    </row>
    <row r="5" spans="1:6" ht="15">
      <c r="A5" s="3" t="s">
        <v>3</v>
      </c>
      <c r="B5" s="25">
        <v>161508</v>
      </c>
      <c r="C5" s="27">
        <v>29952</v>
      </c>
      <c r="D5" s="27">
        <v>-131556</v>
      </c>
      <c r="E5" s="1"/>
      <c r="F5" s="1"/>
    </row>
    <row r="6" spans="1:6" ht="15">
      <c r="A6" s="3" t="s">
        <v>6</v>
      </c>
      <c r="B6" s="25">
        <v>220005</v>
      </c>
      <c r="C6" s="27">
        <v>38318</v>
      </c>
      <c r="D6" s="27">
        <v>-181686</v>
      </c>
      <c r="E6" s="1"/>
      <c r="F6" s="1"/>
    </row>
    <row r="7" spans="1:6" ht="15">
      <c r="A7" s="3" t="s">
        <v>1</v>
      </c>
      <c r="B7" s="25">
        <v>220808</v>
      </c>
      <c r="C7" s="27">
        <v>35276</v>
      </c>
      <c r="D7" s="27">
        <v>-185532</v>
      </c>
      <c r="E7" s="1"/>
      <c r="F7" s="1"/>
    </row>
    <row r="8" spans="1:6" ht="15">
      <c r="A8" s="3" t="s">
        <v>7</v>
      </c>
      <c r="B8" s="25">
        <v>240774</v>
      </c>
      <c r="C8" s="27">
        <v>30302</v>
      </c>
      <c r="D8" s="27">
        <v>-210472</v>
      </c>
      <c r="E8" s="1"/>
      <c r="F8" s="1"/>
    </row>
    <row r="9" spans="1:6" ht="15">
      <c r="A9" s="3" t="s">
        <v>8</v>
      </c>
      <c r="B9" s="25">
        <v>241694</v>
      </c>
      <c r="C9" s="27">
        <v>40138</v>
      </c>
      <c r="D9" s="27">
        <v>-201555</v>
      </c>
      <c r="E9" s="1"/>
      <c r="F9" s="1"/>
    </row>
    <row r="10" spans="1:6" ht="15">
      <c r="A10" s="3" t="s">
        <v>9</v>
      </c>
      <c r="B10" s="25">
        <v>250941</v>
      </c>
      <c r="C10" s="27">
        <v>30271</v>
      </c>
      <c r="D10" s="27">
        <v>-220671</v>
      </c>
      <c r="E10" s="1"/>
      <c r="F10" s="1"/>
    </row>
    <row r="11" spans="1:6" ht="15">
      <c r="A11" s="3" t="s">
        <v>10</v>
      </c>
      <c r="B11" s="25">
        <v>228822</v>
      </c>
      <c r="C11" s="27">
        <v>33296</v>
      </c>
      <c r="D11" s="27">
        <v>-195526</v>
      </c>
      <c r="E11" s="1"/>
      <c r="F11" s="1"/>
    </row>
    <row r="12" spans="1:6" ht="15">
      <c r="A12" s="3" t="s">
        <v>11</v>
      </c>
      <c r="B12" s="25">
        <v>205730</v>
      </c>
      <c r="C12" s="27">
        <v>30508</v>
      </c>
      <c r="D12" s="27">
        <v>-175222</v>
      </c>
      <c r="E12" s="1"/>
      <c r="F12" s="1"/>
    </row>
    <row r="13" spans="1:6" ht="15">
      <c r="A13" s="21" t="s">
        <v>134</v>
      </c>
      <c r="B13" s="25">
        <v>245749</v>
      </c>
      <c r="C13" s="27">
        <v>33325</v>
      </c>
      <c r="D13" s="27">
        <v>-212424</v>
      </c>
      <c r="E13" s="1"/>
      <c r="F13" s="1"/>
    </row>
    <row r="14" spans="1:6" ht="15">
      <c r="A14" s="21" t="s">
        <v>135</v>
      </c>
      <c r="B14" s="25">
        <v>200470</v>
      </c>
      <c r="C14" s="27">
        <v>37943</v>
      </c>
      <c r="D14" s="27">
        <v>-162527</v>
      </c>
      <c r="E14" s="1"/>
      <c r="F14" s="1"/>
    </row>
    <row r="15" spans="1:6" ht="15">
      <c r="A15" s="21" t="s">
        <v>136</v>
      </c>
      <c r="B15" s="25">
        <v>216538</v>
      </c>
      <c r="C15" s="27">
        <v>34860</v>
      </c>
      <c r="D15" s="27">
        <v>-181678</v>
      </c>
      <c r="E15" s="1"/>
      <c r="F15" s="1"/>
    </row>
    <row r="16" spans="1:6" ht="15">
      <c r="A16" s="2">
        <v>2019</v>
      </c>
      <c r="B16" s="46"/>
      <c r="C16" s="31"/>
      <c r="D16" s="32"/>
      <c r="E16" s="1"/>
      <c r="F16" s="1"/>
    </row>
    <row r="17" spans="1:6" ht="15">
      <c r="A17" s="3" t="s">
        <v>2</v>
      </c>
      <c r="B17" s="25">
        <v>128808.51089</v>
      </c>
      <c r="C17" s="25">
        <v>28233.656420000003</v>
      </c>
      <c r="D17" s="25">
        <f>C17-B17</f>
        <v>-100574.85447</v>
      </c>
      <c r="E17" s="1"/>
      <c r="F17" s="1"/>
    </row>
    <row r="18" spans="1:6" ht="15">
      <c r="A18" s="3" t="s">
        <v>3</v>
      </c>
      <c r="B18" s="25">
        <v>179761.02975</v>
      </c>
      <c r="C18" s="25">
        <v>32040.26745</v>
      </c>
      <c r="D18" s="25">
        <f aca="true" t="shared" si="0" ref="D18:D28">C18-B18</f>
        <v>-147720.7623</v>
      </c>
      <c r="E18" s="1"/>
      <c r="F18" s="1"/>
    </row>
    <row r="19" spans="1:6" ht="15">
      <c r="A19" s="3" t="s">
        <v>6</v>
      </c>
      <c r="B19" s="25">
        <v>215244.82643000002</v>
      </c>
      <c r="C19" s="25">
        <v>33404.59727</v>
      </c>
      <c r="D19" s="25">
        <f t="shared" si="0"/>
        <v>-181840.22916000002</v>
      </c>
      <c r="E19" s="1"/>
      <c r="F19" s="1"/>
    </row>
    <row r="20" spans="1:6" ht="15">
      <c r="A20" s="48" t="s">
        <v>1</v>
      </c>
      <c r="B20" s="25">
        <v>241718.22683</v>
      </c>
      <c r="C20" s="25">
        <v>31506.87636</v>
      </c>
      <c r="D20" s="25">
        <f t="shared" si="0"/>
        <v>-210211.35047</v>
      </c>
      <c r="F20" s="1"/>
    </row>
    <row r="21" spans="1:6" ht="15">
      <c r="A21" s="53" t="s">
        <v>154</v>
      </c>
      <c r="B21" s="25">
        <v>239200.06292</v>
      </c>
      <c r="C21" s="25">
        <v>30095.26058</v>
      </c>
      <c r="D21" s="25">
        <f t="shared" si="0"/>
        <v>-209104.80234</v>
      </c>
      <c r="F21" s="1"/>
    </row>
    <row r="22" spans="1:6" ht="15">
      <c r="A22" s="48" t="s">
        <v>8</v>
      </c>
      <c r="B22" s="25">
        <v>235139.02194</v>
      </c>
      <c r="C22" s="25">
        <v>36796.129380000006</v>
      </c>
      <c r="D22" s="25">
        <f t="shared" si="0"/>
        <v>-198342.89256</v>
      </c>
      <c r="F22" s="1"/>
    </row>
    <row r="23" spans="1:6" ht="15">
      <c r="A23" s="48" t="s">
        <v>9</v>
      </c>
      <c r="B23" s="25">
        <v>259459.89021</v>
      </c>
      <c r="C23" s="25">
        <v>36499.465990000004</v>
      </c>
      <c r="D23" s="25">
        <f t="shared" si="0"/>
        <v>-222960.42422000002</v>
      </c>
      <c r="F23" s="1"/>
    </row>
    <row r="24" spans="1:6" ht="15">
      <c r="A24" s="50" t="s">
        <v>155</v>
      </c>
      <c r="B24" s="25">
        <v>226806.74662</v>
      </c>
      <c r="C24" s="25">
        <v>34423.86882</v>
      </c>
      <c r="D24" s="25">
        <f t="shared" si="0"/>
        <v>-192382.8778</v>
      </c>
      <c r="F24" s="1"/>
    </row>
    <row r="25" spans="1:6" ht="15">
      <c r="A25" s="50" t="s">
        <v>156</v>
      </c>
      <c r="B25" s="25">
        <v>223015.53151</v>
      </c>
      <c r="C25" s="25">
        <v>37491.5225</v>
      </c>
      <c r="D25" s="25">
        <f t="shared" si="0"/>
        <v>-185524.00901</v>
      </c>
      <c r="F25" s="1"/>
    </row>
    <row r="26" spans="1:6" ht="15">
      <c r="A26" s="50" t="s">
        <v>157</v>
      </c>
      <c r="B26" s="25">
        <v>229225.26399</v>
      </c>
      <c r="C26" s="25">
        <v>39553.78413</v>
      </c>
      <c r="D26" s="25">
        <f t="shared" si="0"/>
        <v>-189671.47986000002</v>
      </c>
      <c r="F26" s="1"/>
    </row>
    <row r="27" spans="1:6" ht="15">
      <c r="A27" s="50" t="s">
        <v>158</v>
      </c>
      <c r="B27" s="25">
        <v>205392.96116</v>
      </c>
      <c r="C27" s="25">
        <v>33430.529579999995</v>
      </c>
      <c r="D27" s="25">
        <f t="shared" si="0"/>
        <v>-171962.43158</v>
      </c>
      <c r="F27" s="1"/>
    </row>
    <row r="28" spans="1:6" ht="15">
      <c r="A28" s="50" t="s">
        <v>159</v>
      </c>
      <c r="B28" s="25">
        <v>216614.67817</v>
      </c>
      <c r="C28" s="25">
        <v>41998.4739</v>
      </c>
      <c r="D28" s="25">
        <f t="shared" si="0"/>
        <v>-174616.20427</v>
      </c>
      <c r="F28" s="1"/>
    </row>
    <row r="29" spans="1:3" ht="15">
      <c r="A29" t="s">
        <v>149</v>
      </c>
      <c r="B29" s="1"/>
      <c r="C29" s="1"/>
    </row>
    <row r="30" spans="2:4" ht="15">
      <c r="B30" s="1"/>
      <c r="C30" s="1"/>
      <c r="D3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20.7109375" style="7" customWidth="1"/>
    <col min="2" max="2" width="8.8515625" style="42" customWidth="1"/>
    <col min="4" max="4" width="8.8515625" style="42" customWidth="1"/>
    <col min="6" max="6" width="8.8515625" style="42" customWidth="1"/>
    <col min="7" max="7" width="11.7109375" style="0" customWidth="1"/>
    <col min="8" max="8" width="8.8515625" style="1" customWidth="1"/>
    <col min="10" max="10" width="16.00390625" style="0" customWidth="1"/>
    <col min="11" max="11" width="18.140625" style="0" customWidth="1"/>
    <col min="12" max="12" width="12.7109375" style="0" customWidth="1"/>
    <col min="13" max="13" width="9.8515625" style="0" bestFit="1" customWidth="1"/>
  </cols>
  <sheetData>
    <row r="1" spans="1:11" ht="24" customHeight="1">
      <c r="A1" s="19" t="s">
        <v>150</v>
      </c>
      <c r="B1" s="39"/>
      <c r="C1" s="20"/>
      <c r="D1" s="39"/>
      <c r="E1" s="20"/>
      <c r="F1" s="39"/>
      <c r="G1" s="20"/>
      <c r="H1" s="35"/>
      <c r="I1" s="20"/>
      <c r="J1" s="20"/>
      <c r="K1" s="20"/>
    </row>
    <row r="2" spans="1:11" ht="15" customHeight="1">
      <c r="A2" s="83" t="s">
        <v>131</v>
      </c>
      <c r="B2" s="88" t="s">
        <v>12</v>
      </c>
      <c r="C2" s="86"/>
      <c r="D2" s="88"/>
      <c r="E2" s="86"/>
      <c r="F2" s="88" t="s">
        <v>13</v>
      </c>
      <c r="G2" s="86"/>
      <c r="H2" s="86"/>
      <c r="I2" s="86"/>
      <c r="J2" s="86" t="s">
        <v>0</v>
      </c>
      <c r="K2" s="86"/>
    </row>
    <row r="3" spans="1:11" ht="15" customHeight="1">
      <c r="A3" s="84"/>
      <c r="B3" s="87" t="s">
        <v>152</v>
      </c>
      <c r="C3" s="87"/>
      <c r="D3" s="87" t="s">
        <v>163</v>
      </c>
      <c r="E3" s="87"/>
      <c r="F3" s="87" t="s">
        <v>152</v>
      </c>
      <c r="G3" s="87"/>
      <c r="H3" s="87" t="s">
        <v>163</v>
      </c>
      <c r="I3" s="87"/>
      <c r="J3" s="47" t="s">
        <v>152</v>
      </c>
      <c r="K3" s="49" t="s">
        <v>165</v>
      </c>
    </row>
    <row r="4" spans="1:12" ht="15" customHeight="1">
      <c r="A4" s="85"/>
      <c r="B4" s="40" t="s">
        <v>133</v>
      </c>
      <c r="C4" s="22" t="s">
        <v>137</v>
      </c>
      <c r="D4" s="40" t="s">
        <v>133</v>
      </c>
      <c r="E4" s="22" t="s">
        <v>137</v>
      </c>
      <c r="F4" s="40" t="s">
        <v>133</v>
      </c>
      <c r="G4" s="22" t="s">
        <v>137</v>
      </c>
      <c r="H4" s="36" t="s">
        <v>133</v>
      </c>
      <c r="I4" s="22" t="s">
        <v>137</v>
      </c>
      <c r="J4" s="22" t="s">
        <v>137</v>
      </c>
      <c r="K4" s="22" t="s">
        <v>137</v>
      </c>
      <c r="L4" s="23"/>
    </row>
    <row r="5" spans="1:33" ht="15" customHeight="1">
      <c r="A5" s="16" t="s">
        <v>14</v>
      </c>
      <c r="B5" s="41">
        <v>100</v>
      </c>
      <c r="C5" s="9">
        <v>400107.30894</v>
      </c>
      <c r="D5" s="37">
        <v>100</v>
      </c>
      <c r="E5" s="17">
        <v>415474.43238</v>
      </c>
      <c r="F5" s="37">
        <v>100</v>
      </c>
      <c r="G5" s="17">
        <v>2553580.3753899997</v>
      </c>
      <c r="H5" s="37">
        <v>100</v>
      </c>
      <c r="I5" s="17">
        <v>2600386.75042</v>
      </c>
      <c r="J5" s="17">
        <v>-2153473.06645</v>
      </c>
      <c r="K5" s="17">
        <v>-2184912.3180399993</v>
      </c>
      <c r="M5" s="1"/>
      <c r="N5" s="54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2" ht="15" customHeight="1">
      <c r="A6" s="16" t="s">
        <v>15</v>
      </c>
      <c r="B6" s="43">
        <v>94.95339870858795</v>
      </c>
      <c r="C6" s="12">
        <v>379915.48832</v>
      </c>
      <c r="D6" s="38">
        <v>93.96574307921075</v>
      </c>
      <c r="E6" s="11">
        <v>390403.63769</v>
      </c>
      <c r="F6" s="38">
        <v>82.43790280298079</v>
      </c>
      <c r="G6" s="11">
        <v>2105118.10786</v>
      </c>
      <c r="H6" s="38">
        <v>84.43256417667038</v>
      </c>
      <c r="I6" s="11">
        <v>2195573.21189</v>
      </c>
      <c r="J6" s="11">
        <v>-1725202.6195399999</v>
      </c>
      <c r="K6" s="11">
        <v>-1805169.5742</v>
      </c>
      <c r="M6" s="1"/>
      <c r="N6" s="54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2" ht="15" customHeight="1">
      <c r="A7" s="16" t="s">
        <v>145</v>
      </c>
      <c r="B7" s="43">
        <v>44.882377924000735</v>
      </c>
      <c r="C7" s="11">
        <v>179577.6745</v>
      </c>
      <c r="D7" s="38">
        <v>38.52163861520551</v>
      </c>
      <c r="E7" s="11">
        <v>160047.55938</v>
      </c>
      <c r="F7" s="38">
        <v>48.264827667379265</v>
      </c>
      <c r="G7" s="11">
        <v>1232481.16753</v>
      </c>
      <c r="H7" s="38">
        <v>48.2357106121776</v>
      </c>
      <c r="I7" s="11">
        <v>1254315.02773</v>
      </c>
      <c r="J7" s="11">
        <v>-1052903.49303</v>
      </c>
      <c r="K7" s="11">
        <v>-1094267.46835</v>
      </c>
      <c r="M7" s="1"/>
      <c r="N7" s="54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2" ht="15" customHeight="1">
      <c r="A8" s="16" t="s">
        <v>144</v>
      </c>
      <c r="B8" s="43">
        <v>40.1856462997309</v>
      </c>
      <c r="C8" s="11">
        <v>160785.70799</v>
      </c>
      <c r="D8" s="38">
        <v>44.727962944789276</v>
      </c>
      <c r="E8" s="11">
        <v>185833.25016</v>
      </c>
      <c r="F8" s="38">
        <v>28.52338599871793</v>
      </c>
      <c r="G8" s="11">
        <v>728367.58726</v>
      </c>
      <c r="H8" s="38">
        <v>28.584195731652084</v>
      </c>
      <c r="I8" s="11">
        <v>743299.63852</v>
      </c>
      <c r="J8" s="11">
        <v>-567581.8792699999</v>
      </c>
      <c r="K8" s="11">
        <v>-557466.38836</v>
      </c>
      <c r="M8" s="1"/>
      <c r="N8" s="54"/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1:32" ht="15" customHeight="1">
      <c r="A9" s="16" t="s">
        <v>16</v>
      </c>
      <c r="B9" s="43">
        <v>0.2875357920973449</v>
      </c>
      <c r="C9" s="11">
        <v>1150.45172</v>
      </c>
      <c r="D9" s="38">
        <v>0.6148624225481877</v>
      </c>
      <c r="E9" s="11">
        <v>2554.59616</v>
      </c>
      <c r="F9" s="38">
        <v>0.421514354266452</v>
      </c>
      <c r="G9" s="11">
        <v>10763.70783</v>
      </c>
      <c r="H9" s="38">
        <v>0.3308553198331136</v>
      </c>
      <c r="I9" s="11">
        <v>8603.5179</v>
      </c>
      <c r="J9" s="11">
        <v>-9613.256109999998</v>
      </c>
      <c r="K9" s="11">
        <v>-6048.921740000001</v>
      </c>
      <c r="M9" s="1"/>
      <c r="N9" s="54"/>
      <c r="W9" s="42"/>
      <c r="X9" s="42"/>
      <c r="Y9" s="42"/>
      <c r="Z9" s="42"/>
      <c r="AA9" s="42"/>
      <c r="AB9" s="42"/>
      <c r="AC9" s="42"/>
      <c r="AD9" s="42"/>
      <c r="AE9" s="42"/>
      <c r="AF9" s="42"/>
    </row>
    <row r="10" spans="1:32" ht="15" customHeight="1">
      <c r="A10" s="16" t="s">
        <v>5</v>
      </c>
      <c r="B10" s="43">
        <v>4.385429647982575</v>
      </c>
      <c r="C10" s="11">
        <v>17546.42455</v>
      </c>
      <c r="D10" s="38">
        <v>4.842491889271909</v>
      </c>
      <c r="E10" s="11">
        <v>20119.315690000003</v>
      </c>
      <c r="F10" s="38">
        <v>14.318945557535315</v>
      </c>
      <c r="G10" s="11">
        <v>365645.78372</v>
      </c>
      <c r="H10" s="38">
        <v>13.102971323975849</v>
      </c>
      <c r="I10" s="11">
        <v>340727.93022000004</v>
      </c>
      <c r="J10" s="11">
        <v>-348099.35917</v>
      </c>
      <c r="K10" s="11">
        <v>-320608.61453</v>
      </c>
      <c r="M10" s="1"/>
      <c r="N10" s="54"/>
      <c r="W10" s="42"/>
      <c r="X10" s="42"/>
      <c r="Y10" s="42"/>
      <c r="Z10" s="42"/>
      <c r="AA10" s="42"/>
      <c r="AB10" s="42"/>
      <c r="AC10" s="42"/>
      <c r="AD10" s="42"/>
      <c r="AE10" s="42"/>
      <c r="AF10" s="42"/>
    </row>
    <row r="11" spans="1:32" ht="15" customHeight="1">
      <c r="A11" s="16" t="s">
        <v>4</v>
      </c>
      <c r="B11" s="43">
        <v>0.23051305722043375</v>
      </c>
      <c r="C11" s="11">
        <v>922.29959</v>
      </c>
      <c r="D11" s="38">
        <v>0.5440432993798847</v>
      </c>
      <c r="E11" s="11">
        <v>2260.36081</v>
      </c>
      <c r="F11" s="38">
        <v>2.7982165025483856</v>
      </c>
      <c r="G11" s="11">
        <v>71454.70747</v>
      </c>
      <c r="H11" s="38">
        <v>2.06615141233596</v>
      </c>
      <c r="I11" s="11">
        <v>53727.92757</v>
      </c>
      <c r="J11" s="11">
        <v>-70532.40788</v>
      </c>
      <c r="K11" s="11">
        <v>-51467.56676</v>
      </c>
      <c r="M11" s="1"/>
      <c r="N11" s="54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1:32" ht="15" customHeight="1">
      <c r="A12" s="16" t="s">
        <v>17</v>
      </c>
      <c r="B12" s="43">
        <v>0.14312279411168508</v>
      </c>
      <c r="C12" s="11">
        <v>572.64476</v>
      </c>
      <c r="D12" s="38">
        <v>0.03285930958926845</v>
      </c>
      <c r="E12" s="11">
        <v>136.52203</v>
      </c>
      <c r="F12" s="38">
        <v>0.02342078266906555</v>
      </c>
      <c r="G12" s="11">
        <v>598.0685100000001</v>
      </c>
      <c r="H12" s="38">
        <v>0.0674577671846958</v>
      </c>
      <c r="I12" s="11">
        <v>1754.1628400000002</v>
      </c>
      <c r="J12" s="11">
        <v>-25.42375000000004</v>
      </c>
      <c r="K12" s="11">
        <v>-1617.64081</v>
      </c>
      <c r="M12" s="1"/>
      <c r="N12" s="54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2" ht="15" customHeight="1">
      <c r="A13" s="16" t="s">
        <v>18</v>
      </c>
      <c r="B13" s="43">
        <v>0.2047831073545497</v>
      </c>
      <c r="C13" s="11">
        <v>819.3521800000001</v>
      </c>
      <c r="D13" s="38">
        <v>0.44295072008589625</v>
      </c>
      <c r="E13" s="11">
        <v>1840.34699</v>
      </c>
      <c r="F13" s="38">
        <v>1.8768849048928078</v>
      </c>
      <c r="G13" s="11">
        <v>47927.7646</v>
      </c>
      <c r="H13" s="38">
        <v>0.9807293705784701</v>
      </c>
      <c r="I13" s="11">
        <v>25502.75661</v>
      </c>
      <c r="J13" s="11">
        <v>-47108.41242</v>
      </c>
      <c r="K13" s="11">
        <v>-23662.40962</v>
      </c>
      <c r="M13" s="1"/>
      <c r="N13" s="54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2" ht="15" customHeight="1">
      <c r="A14" s="16" t="s">
        <v>19</v>
      </c>
      <c r="B14" s="43">
        <v>3.501678528972088</v>
      </c>
      <c r="C14" s="11">
        <v>14010.471730000001</v>
      </c>
      <c r="D14" s="38">
        <v>4.191181387564544</v>
      </c>
      <c r="E14" s="11">
        <v>17413.28708</v>
      </c>
      <c r="F14" s="38">
        <v>10.04956464081561</v>
      </c>
      <c r="G14" s="11">
        <v>256623.71047999998</v>
      </c>
      <c r="H14" s="38">
        <v>8.523459105619633</v>
      </c>
      <c r="I14" s="11">
        <v>221642.90125999998</v>
      </c>
      <c r="J14" s="11">
        <v>-242613.23875</v>
      </c>
      <c r="K14" s="11">
        <v>-204229.61417999998</v>
      </c>
      <c r="M14" s="1"/>
      <c r="N14" s="54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ht="15" customHeight="1">
      <c r="A15" s="16" t="s">
        <v>20</v>
      </c>
      <c r="B15" s="43">
        <v>0.5347530530417908</v>
      </c>
      <c r="C15" s="11">
        <v>2139.58605</v>
      </c>
      <c r="D15" s="38">
        <v>0.43348955305936604</v>
      </c>
      <c r="E15" s="11">
        <v>1801.03826</v>
      </c>
      <c r="F15" s="38">
        <v>0.2835805964750194</v>
      </c>
      <c r="G15" s="11">
        <v>7241.45846</v>
      </c>
      <c r="H15" s="38">
        <v>0.3543308889922551</v>
      </c>
      <c r="I15" s="11">
        <v>9213.97349</v>
      </c>
      <c r="J15" s="11">
        <v>-5101.87241</v>
      </c>
      <c r="K15" s="11">
        <v>-7412.93523</v>
      </c>
      <c r="M15" s="1"/>
      <c r="N15" s="54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 ht="15" customHeight="1">
      <c r="A16" s="16" t="s">
        <v>21</v>
      </c>
      <c r="B16" s="43">
        <v>1.7653926764580135</v>
      </c>
      <c r="C16" s="11">
        <v>7063.46513</v>
      </c>
      <c r="D16" s="38">
        <v>1.9265379037040613</v>
      </c>
      <c r="E16" s="11">
        <v>8004.27242</v>
      </c>
      <c r="F16" s="38">
        <v>1.378640664663759</v>
      </c>
      <c r="G16" s="11">
        <v>35204.69746</v>
      </c>
      <c r="H16" s="38">
        <v>1.4697718415857548</v>
      </c>
      <c r="I16" s="11">
        <v>38219.75223</v>
      </c>
      <c r="J16" s="11">
        <v>-28141.232330000003</v>
      </c>
      <c r="K16" s="11">
        <v>-30215.479809999997</v>
      </c>
      <c r="M16" s="1"/>
      <c r="N16" s="54"/>
      <c r="W16" s="42"/>
      <c r="X16" s="42"/>
      <c r="Y16" s="42"/>
      <c r="Z16" s="42"/>
      <c r="AA16" s="42"/>
      <c r="AB16" s="42"/>
      <c r="AC16" s="42"/>
      <c r="AD16" s="42"/>
      <c r="AE16" s="42"/>
      <c r="AF16" s="42"/>
    </row>
    <row r="17" spans="1:32" ht="15" customHeight="1">
      <c r="A17" s="16" t="s">
        <v>22</v>
      </c>
      <c r="B17" s="43">
        <v>0.04346747387863401</v>
      </c>
      <c r="C17" s="11">
        <v>173.91654</v>
      </c>
      <c r="D17" s="38">
        <v>0.07188815164607411</v>
      </c>
      <c r="E17" s="11">
        <v>298.67689</v>
      </c>
      <c r="F17" s="38">
        <v>1.2039245248078276</v>
      </c>
      <c r="G17" s="11">
        <v>30743.180399999997</v>
      </c>
      <c r="H17" s="38">
        <v>0.8763737592617418</v>
      </c>
      <c r="I17" s="11">
        <v>22789.10712</v>
      </c>
      <c r="J17" s="11">
        <v>-30569.26386</v>
      </c>
      <c r="K17" s="11">
        <v>-22490.43023</v>
      </c>
      <c r="M17" s="1"/>
      <c r="N17" s="54"/>
      <c r="W17" s="42"/>
      <c r="X17" s="42"/>
      <c r="Y17" s="42"/>
      <c r="Z17" s="42"/>
      <c r="AA17" s="42"/>
      <c r="AB17" s="42"/>
      <c r="AC17" s="42"/>
      <c r="AD17" s="42"/>
      <c r="AE17" s="42"/>
      <c r="AF17" s="42"/>
    </row>
    <row r="18" spans="1:32" ht="15" customHeight="1">
      <c r="A18" s="16" t="s">
        <v>23</v>
      </c>
      <c r="B18" s="43">
        <v>3.2259424313429785</v>
      </c>
      <c r="C18" s="11">
        <v>12907.23145</v>
      </c>
      <c r="D18" s="38">
        <v>3.4460727963411535</v>
      </c>
      <c r="E18" s="11">
        <v>14317.55139</v>
      </c>
      <c r="F18" s="38">
        <v>3.4405812558996405</v>
      </c>
      <c r="G18" s="11">
        <v>87858.00775</v>
      </c>
      <c r="H18" s="38">
        <v>5.221848698393354</v>
      </c>
      <c r="I18" s="11">
        <v>135788.26168</v>
      </c>
      <c r="J18" s="11">
        <v>-74950.7763</v>
      </c>
      <c r="K18" s="11">
        <v>-121470.71028999999</v>
      </c>
      <c r="M18" s="1"/>
      <c r="N18" s="54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1:32" ht="15" customHeight="1">
      <c r="A19" s="16" t="s">
        <v>24</v>
      </c>
      <c r="B19" s="43">
        <v>0.004614724497014582</v>
      </c>
      <c r="C19" s="11">
        <v>18.463849999999997</v>
      </c>
      <c r="D19" s="38">
        <v>0.00600809293053423</v>
      </c>
      <c r="E19" s="11">
        <v>24.96209</v>
      </c>
      <c r="F19" s="38">
        <v>0.3021380538617925</v>
      </c>
      <c r="G19" s="11">
        <v>7715.338049999999</v>
      </c>
      <c r="H19" s="38">
        <v>0.37636773793049266</v>
      </c>
      <c r="I19" s="11">
        <v>9787.01679</v>
      </c>
      <c r="J19" s="11">
        <v>-7696.874199999999</v>
      </c>
      <c r="K19" s="11">
        <v>-9762.054699999999</v>
      </c>
      <c r="M19" s="1"/>
      <c r="N19" s="54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ht="15">
      <c r="N20" s="1"/>
    </row>
    <row r="21" spans="1:14" ht="15">
      <c r="A21" s="44" t="s">
        <v>149</v>
      </c>
      <c r="C21" s="42"/>
      <c r="E21" s="42"/>
      <c r="G21" s="42"/>
      <c r="H21" s="42"/>
      <c r="I21" s="42"/>
      <c r="J21" s="42"/>
      <c r="K21" s="42"/>
      <c r="L21" s="1"/>
      <c r="N21" s="1"/>
    </row>
    <row r="22" spans="3:11" ht="15">
      <c r="C22" s="42"/>
      <c r="E22" s="42"/>
      <c r="G22" s="42"/>
      <c r="H22" s="42"/>
      <c r="I22" s="42"/>
      <c r="J22" s="42"/>
      <c r="K22" s="42"/>
    </row>
  </sheetData>
  <sheetProtection/>
  <mergeCells count="8">
    <mergeCell ref="A2:A4"/>
    <mergeCell ref="J2:K2"/>
    <mergeCell ref="B3:C3"/>
    <mergeCell ref="D3:E3"/>
    <mergeCell ref="F3:G3"/>
    <mergeCell ref="H3:I3"/>
    <mergeCell ref="B2:E2"/>
    <mergeCell ref="F2:I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0">
      <selection activeCell="E41" sqref="E41"/>
    </sheetView>
  </sheetViews>
  <sheetFormatPr defaultColWidth="9.140625" defaultRowHeight="15"/>
  <cols>
    <col min="1" max="1" width="19.7109375" style="7" customWidth="1"/>
    <col min="2" max="9" width="9.28125" style="0" bestFit="1" customWidth="1"/>
    <col min="10" max="11" width="11.140625" style="0" customWidth="1"/>
  </cols>
  <sheetData>
    <row r="1" spans="1:11" ht="21.75" customHeight="1">
      <c r="A1" s="18" t="s">
        <v>151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customHeight="1">
      <c r="A2" s="15"/>
      <c r="B2" s="89" t="s">
        <v>12</v>
      </c>
      <c r="C2" s="89"/>
      <c r="D2" s="89"/>
      <c r="E2" s="89"/>
      <c r="F2" s="89" t="s">
        <v>13</v>
      </c>
      <c r="G2" s="89"/>
      <c r="H2" s="89"/>
      <c r="I2" s="89"/>
      <c r="J2" s="90" t="s">
        <v>0</v>
      </c>
      <c r="K2" s="91"/>
    </row>
    <row r="3" spans="1:11" ht="15" customHeight="1">
      <c r="A3" s="83" t="s">
        <v>131</v>
      </c>
      <c r="B3" s="93">
        <v>2018</v>
      </c>
      <c r="C3" s="94"/>
      <c r="D3" s="93">
        <v>2019</v>
      </c>
      <c r="E3" s="94"/>
      <c r="F3" s="93">
        <v>2018</v>
      </c>
      <c r="G3" s="94"/>
      <c r="H3" s="93">
        <v>2019</v>
      </c>
      <c r="I3" s="94"/>
      <c r="J3" s="96">
        <v>2018</v>
      </c>
      <c r="K3" s="89">
        <v>2019</v>
      </c>
    </row>
    <row r="4" spans="1:11" ht="15" customHeight="1">
      <c r="A4" s="84"/>
      <c r="B4" s="85"/>
      <c r="C4" s="95"/>
      <c r="D4" s="85"/>
      <c r="E4" s="95"/>
      <c r="F4" s="85"/>
      <c r="G4" s="95"/>
      <c r="H4" s="85"/>
      <c r="I4" s="95"/>
      <c r="J4" s="97"/>
      <c r="K4" s="89"/>
    </row>
    <row r="5" spans="1:13" ht="15">
      <c r="A5" s="92"/>
      <c r="B5" s="57" t="s">
        <v>25</v>
      </c>
      <c r="C5" s="58" t="s">
        <v>137</v>
      </c>
      <c r="D5" s="57" t="s">
        <v>25</v>
      </c>
      <c r="E5" s="58" t="s">
        <v>137</v>
      </c>
      <c r="F5" s="57" t="s">
        <v>25</v>
      </c>
      <c r="G5" s="58" t="s">
        <v>137</v>
      </c>
      <c r="H5" s="57" t="s">
        <v>25</v>
      </c>
      <c r="I5" s="58" t="s">
        <v>137</v>
      </c>
      <c r="J5" s="58" t="s">
        <v>137</v>
      </c>
      <c r="K5" s="58" t="s">
        <v>137</v>
      </c>
      <c r="L5" s="1"/>
      <c r="M5" s="1"/>
    </row>
    <row r="6" spans="1:21" ht="15">
      <c r="A6" s="8" t="s">
        <v>14</v>
      </c>
      <c r="B6" s="59">
        <v>100</v>
      </c>
      <c r="C6" s="9">
        <v>400107.30894</v>
      </c>
      <c r="D6" s="59">
        <v>100</v>
      </c>
      <c r="E6" s="9">
        <v>415474.43238</v>
      </c>
      <c r="F6" s="59">
        <v>100</v>
      </c>
      <c r="G6" s="9">
        <v>2553580.3753899997</v>
      </c>
      <c r="H6" s="59">
        <v>100</v>
      </c>
      <c r="I6" s="9">
        <v>2600386.75042</v>
      </c>
      <c r="J6" s="9">
        <f>+C6-G6</f>
        <v>-2153473.06645</v>
      </c>
      <c r="K6" s="51">
        <f>+E6-I6</f>
        <v>-2184912.31804</v>
      </c>
      <c r="M6" s="82"/>
      <c r="N6" s="82"/>
      <c r="O6" s="82"/>
      <c r="P6" s="82"/>
      <c r="Q6" s="82"/>
      <c r="R6" s="82"/>
      <c r="S6" s="82"/>
      <c r="T6" s="82"/>
      <c r="U6" s="82"/>
    </row>
    <row r="7" spans="1:21" ht="15">
      <c r="A7" s="8" t="s">
        <v>138</v>
      </c>
      <c r="B7" s="59">
        <v>44.882377924000735</v>
      </c>
      <c r="C7" s="9">
        <v>179577.67449999996</v>
      </c>
      <c r="D7" s="62">
        <f>+E7/$E$6*100</f>
        <v>38.52163861520551</v>
      </c>
      <c r="E7" s="9">
        <v>160047.55938</v>
      </c>
      <c r="F7" s="59">
        <v>48.264827667379265</v>
      </c>
      <c r="G7" s="9">
        <v>1232481.16753</v>
      </c>
      <c r="H7" s="62">
        <f>+I7/$I$6*100</f>
        <v>48.2357106121776</v>
      </c>
      <c r="I7" s="9">
        <v>1254315.02773</v>
      </c>
      <c r="J7" s="9">
        <f aca="true" t="shared" si="0" ref="J7:J43">+C7-G7</f>
        <v>-1052903.49303</v>
      </c>
      <c r="K7" s="51">
        <f aca="true" t="shared" si="1" ref="K7:K43">+E7-I7</f>
        <v>-1094267.46835</v>
      </c>
      <c r="M7" s="82"/>
      <c r="N7" s="82"/>
      <c r="O7" s="82"/>
      <c r="P7" s="82"/>
      <c r="Q7" s="82"/>
      <c r="R7" s="82"/>
      <c r="S7" s="82"/>
      <c r="T7" s="82"/>
      <c r="U7" s="82"/>
    </row>
    <row r="8" spans="1:11" ht="15">
      <c r="A8" s="13" t="s">
        <v>26</v>
      </c>
      <c r="B8" s="60">
        <v>2.1354498603476575</v>
      </c>
      <c r="C8" s="11">
        <v>8544.090970000001</v>
      </c>
      <c r="D8" s="63">
        <f aca="true" t="shared" si="2" ref="D8:D43">+E8/$E$6*100</f>
        <v>0.7419330961816332</v>
      </c>
      <c r="E8" s="11">
        <v>3082.54232</v>
      </c>
      <c r="F8" s="60">
        <v>1.7480030842257233</v>
      </c>
      <c r="G8" s="11">
        <v>44636.66372</v>
      </c>
      <c r="H8" s="63">
        <f aca="true" t="shared" si="3" ref="H8:H43">+I8/$I$6*100</f>
        <v>1.8110388892111389</v>
      </c>
      <c r="I8" s="11">
        <v>47094.01532</v>
      </c>
      <c r="J8" s="11">
        <f t="shared" si="0"/>
        <v>-36092.57274999999</v>
      </c>
      <c r="K8" s="52">
        <f t="shared" si="1"/>
        <v>-44011.473</v>
      </c>
    </row>
    <row r="9" spans="1:11" ht="15">
      <c r="A9" s="13" t="s">
        <v>27</v>
      </c>
      <c r="B9" s="60">
        <v>0.22543246520279375</v>
      </c>
      <c r="C9" s="11">
        <v>901.97177</v>
      </c>
      <c r="D9" s="63">
        <f t="shared" si="2"/>
        <v>0.18138952033291902</v>
      </c>
      <c r="E9" s="11">
        <v>753.62708</v>
      </c>
      <c r="F9" s="60">
        <v>0.4693172314252949</v>
      </c>
      <c r="G9" s="11">
        <v>11984.39272</v>
      </c>
      <c r="H9" s="63">
        <f t="shared" si="3"/>
        <v>0.6704428115234836</v>
      </c>
      <c r="I9" s="11">
        <v>17434.10604</v>
      </c>
      <c r="J9" s="11">
        <f t="shared" si="0"/>
        <v>-11082.42095</v>
      </c>
      <c r="K9" s="52">
        <f t="shared" si="1"/>
        <v>-16680.47896</v>
      </c>
    </row>
    <row r="10" spans="1:11" ht="15">
      <c r="A10" s="13" t="s">
        <v>28</v>
      </c>
      <c r="B10" s="60">
        <v>0.7662866289852684</v>
      </c>
      <c r="C10" s="11">
        <v>3065.96881</v>
      </c>
      <c r="D10" s="63">
        <f t="shared" si="2"/>
        <v>0.402577913258981</v>
      </c>
      <c r="E10" s="11">
        <v>1672.6083</v>
      </c>
      <c r="F10" s="60">
        <v>0.5599085111161366</v>
      </c>
      <c r="G10" s="11">
        <v>14297.71386</v>
      </c>
      <c r="H10" s="63">
        <f t="shared" si="3"/>
        <v>0.5777823582424158</v>
      </c>
      <c r="I10" s="11">
        <v>15024.57589</v>
      </c>
      <c r="J10" s="11">
        <f t="shared" si="0"/>
        <v>-11231.74505</v>
      </c>
      <c r="K10" s="52">
        <f t="shared" si="1"/>
        <v>-13351.96759</v>
      </c>
    </row>
    <row r="11" spans="1:11" ht="15">
      <c r="A11" s="13" t="s">
        <v>29</v>
      </c>
      <c r="B11" s="60">
        <v>4.352704909625038</v>
      </c>
      <c r="C11" s="11">
        <v>17415.49048</v>
      </c>
      <c r="D11" s="63">
        <f t="shared" si="2"/>
        <v>4.7351801330596235</v>
      </c>
      <c r="E11" s="11">
        <v>19673.46278</v>
      </c>
      <c r="F11" s="60">
        <v>1.3077317742504913</v>
      </c>
      <c r="G11" s="11">
        <v>33393.98195</v>
      </c>
      <c r="H11" s="63">
        <f t="shared" si="3"/>
        <v>1.5859612330103963</v>
      </c>
      <c r="I11" s="11">
        <v>41241.125770000006</v>
      </c>
      <c r="J11" s="11">
        <f t="shared" si="0"/>
        <v>-15978.49147</v>
      </c>
      <c r="K11" s="52">
        <f t="shared" si="1"/>
        <v>-21567.662990000004</v>
      </c>
    </row>
    <row r="12" spans="1:11" ht="15">
      <c r="A12" s="13" t="s">
        <v>30</v>
      </c>
      <c r="B12" s="60">
        <v>0.8754899002670541</v>
      </c>
      <c r="C12" s="11">
        <v>3502.89908</v>
      </c>
      <c r="D12" s="63">
        <f t="shared" si="2"/>
        <v>0.43853459755943985</v>
      </c>
      <c r="E12" s="11">
        <v>1821.99913</v>
      </c>
      <c r="F12" s="60">
        <v>0.26300621765133503</v>
      </c>
      <c r="G12" s="11">
        <v>6716.07516</v>
      </c>
      <c r="H12" s="63">
        <f t="shared" si="3"/>
        <v>0.350323899647952</v>
      </c>
      <c r="I12" s="11">
        <v>9109.77627</v>
      </c>
      <c r="J12" s="11">
        <f t="shared" si="0"/>
        <v>-3213.17608</v>
      </c>
      <c r="K12" s="52">
        <f t="shared" si="1"/>
        <v>-7287.77714</v>
      </c>
    </row>
    <row r="13" spans="1:11" ht="15">
      <c r="A13" s="13" t="s">
        <v>31</v>
      </c>
      <c r="B13" s="60">
        <v>0.00026212967785531696</v>
      </c>
      <c r="C13" s="11">
        <v>1.0488</v>
      </c>
      <c r="D13" s="63">
        <f t="shared" si="2"/>
        <v>0.000540346126027482</v>
      </c>
      <c r="E13" s="11">
        <v>2.245</v>
      </c>
      <c r="F13" s="60">
        <v>0.02247708650691441</v>
      </c>
      <c r="G13" s="11">
        <v>573.97047</v>
      </c>
      <c r="H13" s="63">
        <f t="shared" si="3"/>
        <v>0.037118888559330675</v>
      </c>
      <c r="I13" s="11">
        <v>965.2346600000001</v>
      </c>
      <c r="J13" s="11">
        <f t="shared" si="0"/>
        <v>-572.92167</v>
      </c>
      <c r="K13" s="52">
        <f t="shared" si="1"/>
        <v>-962.9896600000001</v>
      </c>
    </row>
    <row r="14" spans="1:11" ht="15">
      <c r="A14" s="13" t="s">
        <v>32</v>
      </c>
      <c r="B14" s="60">
        <v>0.06957319793469305</v>
      </c>
      <c r="C14" s="11">
        <v>278.36745</v>
      </c>
      <c r="D14" s="63">
        <f t="shared" si="2"/>
        <v>0.08971039393805598</v>
      </c>
      <c r="E14" s="11">
        <v>372.72375</v>
      </c>
      <c r="F14" s="60">
        <v>0.1245869869874024</v>
      </c>
      <c r="G14" s="11">
        <v>3181.4288500000002</v>
      </c>
      <c r="H14" s="63">
        <f t="shared" si="3"/>
        <v>0.18160925328654443</v>
      </c>
      <c r="I14" s="11">
        <v>4722.54296</v>
      </c>
      <c r="J14" s="11">
        <f t="shared" si="0"/>
        <v>-2903.0614</v>
      </c>
      <c r="K14" s="52">
        <f t="shared" si="1"/>
        <v>-4349.81921</v>
      </c>
    </row>
    <row r="15" spans="1:11" ht="15">
      <c r="A15" s="13" t="s">
        <v>33</v>
      </c>
      <c r="B15" s="60">
        <v>0.9619934737501125</v>
      </c>
      <c r="C15" s="11">
        <v>3849.0062000000003</v>
      </c>
      <c r="D15" s="63">
        <f t="shared" si="2"/>
        <v>0.34872449592153165</v>
      </c>
      <c r="E15" s="11">
        <v>1448.86112</v>
      </c>
      <c r="F15" s="60">
        <v>2.0405341610616787</v>
      </c>
      <c r="G15" s="11">
        <v>52106.67989</v>
      </c>
      <c r="H15" s="63">
        <f t="shared" si="3"/>
        <v>2.2777155340617545</v>
      </c>
      <c r="I15" s="11">
        <v>59229.41296</v>
      </c>
      <c r="J15" s="11">
        <f t="shared" si="0"/>
        <v>-48257.673689999996</v>
      </c>
      <c r="K15" s="52">
        <f t="shared" si="1"/>
        <v>-57780.55184</v>
      </c>
    </row>
    <row r="16" spans="1:11" ht="15">
      <c r="A16" s="13" t="s">
        <v>34</v>
      </c>
      <c r="B16" s="60">
        <v>1.0681115726983297</v>
      </c>
      <c r="C16" s="12">
        <v>4273.59247</v>
      </c>
      <c r="D16" s="63">
        <f t="shared" si="2"/>
        <v>0.49684053196130384</v>
      </c>
      <c r="E16" s="11">
        <v>2064.24538</v>
      </c>
      <c r="F16" s="60">
        <v>6.4408555107602865</v>
      </c>
      <c r="G16" s="12">
        <v>164472.42233</v>
      </c>
      <c r="H16" s="63">
        <f t="shared" si="3"/>
        <v>6.005626402102548</v>
      </c>
      <c r="I16" s="11">
        <v>156169.51324</v>
      </c>
      <c r="J16" s="11">
        <f t="shared" si="0"/>
        <v>-160198.82986</v>
      </c>
      <c r="K16" s="52">
        <f t="shared" si="1"/>
        <v>-154105.26786</v>
      </c>
    </row>
    <row r="17" spans="1:11" ht="15">
      <c r="A17" s="13" t="s">
        <v>35</v>
      </c>
      <c r="B17" s="60">
        <v>0.6425835126110006</v>
      </c>
      <c r="C17" s="12">
        <v>2571.0236</v>
      </c>
      <c r="D17" s="63">
        <f t="shared" si="2"/>
        <v>0.5686494007504009</v>
      </c>
      <c r="E17" s="11">
        <v>2362.59287</v>
      </c>
      <c r="F17" s="60">
        <v>1.577001134881047</v>
      </c>
      <c r="G17" s="12">
        <v>40269.9915</v>
      </c>
      <c r="H17" s="63">
        <f t="shared" si="3"/>
        <v>1.6447170153859685</v>
      </c>
      <c r="I17" s="11">
        <v>42769.00335</v>
      </c>
      <c r="J17" s="11">
        <f t="shared" si="0"/>
        <v>-37698.967899999996</v>
      </c>
      <c r="K17" s="52">
        <f t="shared" si="1"/>
        <v>-40406.41048</v>
      </c>
    </row>
    <row r="18" spans="1:11" ht="15">
      <c r="A18" s="13" t="s">
        <v>36</v>
      </c>
      <c r="B18" s="60">
        <v>0.0009605073224434158</v>
      </c>
      <c r="C18" s="11">
        <v>3.84306</v>
      </c>
      <c r="D18" s="63">
        <f t="shared" si="2"/>
        <v>0.0012776068961916516</v>
      </c>
      <c r="E18" s="11">
        <v>5.30813</v>
      </c>
      <c r="F18" s="60">
        <v>0.1827829593688488</v>
      </c>
      <c r="G18" s="11">
        <v>4667.50978</v>
      </c>
      <c r="H18" s="63">
        <f t="shared" si="3"/>
        <v>0.2510285556156476</v>
      </c>
      <c r="I18" s="11">
        <v>6527.713299999999</v>
      </c>
      <c r="J18" s="11">
        <f t="shared" si="0"/>
        <v>-4663.66672</v>
      </c>
      <c r="K18" s="52">
        <f t="shared" si="1"/>
        <v>-6522.405169999999</v>
      </c>
    </row>
    <row r="19" spans="1:11" ht="15">
      <c r="A19" s="13" t="s">
        <v>37</v>
      </c>
      <c r="B19" s="60">
        <v>3.465465716368425</v>
      </c>
      <c r="C19" s="11">
        <v>13865.581619999999</v>
      </c>
      <c r="D19" s="63">
        <f t="shared" si="2"/>
        <v>2.719617600840827</v>
      </c>
      <c r="E19" s="11">
        <v>11299.315789999999</v>
      </c>
      <c r="F19" s="60">
        <v>7.439649657433844</v>
      </c>
      <c r="G19" s="11">
        <v>189977.43365</v>
      </c>
      <c r="H19" s="63">
        <f t="shared" si="3"/>
        <v>7.114781447418078</v>
      </c>
      <c r="I19" s="11">
        <v>185011.83408</v>
      </c>
      <c r="J19" s="11">
        <f t="shared" si="0"/>
        <v>-176111.85202999998</v>
      </c>
      <c r="K19" s="52">
        <f t="shared" si="1"/>
        <v>-173712.51829</v>
      </c>
    </row>
    <row r="20" spans="1:11" ht="15">
      <c r="A20" s="13" t="s">
        <v>38</v>
      </c>
      <c r="B20" s="60">
        <v>0.19941873646693395</v>
      </c>
      <c r="C20" s="12">
        <v>797.8889399999999</v>
      </c>
      <c r="D20" s="63">
        <f t="shared" si="2"/>
        <v>0.1145830074964961</v>
      </c>
      <c r="E20" s="11">
        <v>476.06309999999996</v>
      </c>
      <c r="F20" s="60">
        <v>0.05615835607997976</v>
      </c>
      <c r="G20" s="12">
        <v>1434.04876</v>
      </c>
      <c r="H20" s="63">
        <f t="shared" si="3"/>
        <v>0.023974993715811892</v>
      </c>
      <c r="I20" s="11">
        <v>623.4425600000001</v>
      </c>
      <c r="J20" s="11">
        <f t="shared" si="0"/>
        <v>-636.15982</v>
      </c>
      <c r="K20" s="52">
        <f t="shared" si="1"/>
        <v>-147.3794600000001</v>
      </c>
    </row>
    <row r="21" spans="1:11" ht="15">
      <c r="A21" s="13" t="s">
        <v>39</v>
      </c>
      <c r="B21" s="60">
        <v>0.0037564772410228287</v>
      </c>
      <c r="C21" s="12">
        <v>15.02994</v>
      </c>
      <c r="D21" s="63">
        <f t="shared" si="2"/>
        <v>0.00014489459593253635</v>
      </c>
      <c r="E21" s="11">
        <v>0.602</v>
      </c>
      <c r="F21" s="60">
        <v>0.014575586638550795</v>
      </c>
      <c r="G21" s="12">
        <v>372.19932</v>
      </c>
      <c r="H21" s="63">
        <f t="shared" si="3"/>
        <v>0.035760864796354014</v>
      </c>
      <c r="I21" s="11">
        <v>929.92079</v>
      </c>
      <c r="J21" s="11">
        <f t="shared" si="0"/>
        <v>-357.16938</v>
      </c>
      <c r="K21" s="52">
        <f t="shared" si="1"/>
        <v>-929.31879</v>
      </c>
    </row>
    <row r="22" spans="1:11" ht="15">
      <c r="A22" s="13" t="s">
        <v>40</v>
      </c>
      <c r="B22" s="60">
        <v>0.01943726801843111</v>
      </c>
      <c r="C22" s="12">
        <v>77.76992999999999</v>
      </c>
      <c r="D22" s="63">
        <f t="shared" si="2"/>
        <v>0.11012016729384286</v>
      </c>
      <c r="E22" s="11">
        <v>457.52114</v>
      </c>
      <c r="F22" s="60">
        <v>0.034581207958458454</v>
      </c>
      <c r="G22" s="12">
        <v>883.0589399999999</v>
      </c>
      <c r="H22" s="63">
        <f t="shared" si="3"/>
        <v>0.04455188443845448</v>
      </c>
      <c r="I22" s="11">
        <v>1158.5213</v>
      </c>
      <c r="J22" s="11">
        <f t="shared" si="0"/>
        <v>-805.28901</v>
      </c>
      <c r="K22" s="52">
        <f t="shared" si="1"/>
        <v>-701.00016</v>
      </c>
    </row>
    <row r="23" spans="1:11" ht="15">
      <c r="A23" s="13" t="s">
        <v>41</v>
      </c>
      <c r="B23" s="60">
        <v>0.009524199920505455</v>
      </c>
      <c r="C23" s="12">
        <v>38.10702</v>
      </c>
      <c r="D23" s="63">
        <f t="shared" si="2"/>
        <v>0.027134504848878128</v>
      </c>
      <c r="E23" s="11">
        <v>112.73692999999999</v>
      </c>
      <c r="F23" s="60">
        <v>0.024596978268368458</v>
      </c>
      <c r="G23" s="11">
        <v>628.10361</v>
      </c>
      <c r="H23" s="63">
        <f t="shared" si="3"/>
        <v>0.03426215619103962</v>
      </c>
      <c r="I23" s="11">
        <v>890.9485699999999</v>
      </c>
      <c r="J23" s="11">
        <f t="shared" si="0"/>
        <v>-589.99659</v>
      </c>
      <c r="K23" s="52">
        <f t="shared" si="1"/>
        <v>-778.2116399999999</v>
      </c>
    </row>
    <row r="24" spans="1:11" ht="15">
      <c r="A24" s="13" t="s">
        <v>42</v>
      </c>
      <c r="B24" s="60">
        <v>11.53310971805313</v>
      </c>
      <c r="C24" s="12">
        <v>46144.81493</v>
      </c>
      <c r="D24" s="63">
        <f t="shared" si="2"/>
        <v>10.820985195758148</v>
      </c>
      <c r="E24" s="11">
        <v>44958.42682</v>
      </c>
      <c r="F24" s="60">
        <v>0.7542683808046714</v>
      </c>
      <c r="G24" s="12">
        <v>19260.84935</v>
      </c>
      <c r="H24" s="63">
        <f t="shared" si="3"/>
        <v>0.9271782370874584</v>
      </c>
      <c r="I24" s="11">
        <v>24110.22003</v>
      </c>
      <c r="J24" s="11">
        <f t="shared" si="0"/>
        <v>26883.96558</v>
      </c>
      <c r="K24" s="52">
        <f t="shared" si="1"/>
        <v>20848.20679</v>
      </c>
    </row>
    <row r="25" spans="1:11" ht="15">
      <c r="A25" s="13" t="s">
        <v>43</v>
      </c>
      <c r="B25" s="60">
        <v>0.010102289834965594</v>
      </c>
      <c r="C25" s="12">
        <v>40.42</v>
      </c>
      <c r="D25" s="63">
        <f t="shared" si="2"/>
        <v>0.10461246857242773</v>
      </c>
      <c r="E25" s="11">
        <v>434.63806</v>
      </c>
      <c r="F25" s="60">
        <v>0.01533865915382355</v>
      </c>
      <c r="G25" s="12">
        <v>391.68498999999997</v>
      </c>
      <c r="H25" s="63">
        <f t="shared" si="3"/>
        <v>0.0009506024438867591</v>
      </c>
      <c r="I25" s="11">
        <v>24.71934</v>
      </c>
      <c r="J25" s="11">
        <f t="shared" si="0"/>
        <v>-351.26498999999995</v>
      </c>
      <c r="K25" s="52">
        <f t="shared" si="1"/>
        <v>409.91872</v>
      </c>
    </row>
    <row r="26" spans="1:11" ht="15">
      <c r="A26" s="13" t="s">
        <v>44</v>
      </c>
      <c r="B26" s="60">
        <v>3.2487733464397333</v>
      </c>
      <c r="C26" s="12">
        <v>12998.579609999999</v>
      </c>
      <c r="D26" s="63">
        <f t="shared" si="2"/>
        <v>3.72175647040955</v>
      </c>
      <c r="E26" s="11">
        <v>15462.94657</v>
      </c>
      <c r="F26" s="60">
        <v>9.186473373260192</v>
      </c>
      <c r="G26" s="12">
        <v>234583.98125</v>
      </c>
      <c r="H26" s="63">
        <f t="shared" si="3"/>
        <v>9.388193088223112</v>
      </c>
      <c r="I26" s="11">
        <v>244129.32916999998</v>
      </c>
      <c r="J26" s="11">
        <f t="shared" si="0"/>
        <v>-221585.40164000003</v>
      </c>
      <c r="K26" s="52">
        <f t="shared" si="1"/>
        <v>-228666.38259999998</v>
      </c>
    </row>
    <row r="27" spans="1:11" ht="15">
      <c r="A27" s="13" t="s">
        <v>45</v>
      </c>
      <c r="B27" s="60">
        <v>4.3837176197724075</v>
      </c>
      <c r="C27" s="12">
        <v>17539.5746</v>
      </c>
      <c r="D27" s="63">
        <f t="shared" si="2"/>
        <v>3.3107540435651006</v>
      </c>
      <c r="E27" s="11">
        <v>13755.33657</v>
      </c>
      <c r="F27" s="60">
        <v>1.7772456249029855</v>
      </c>
      <c r="G27" s="12">
        <v>45383.3955</v>
      </c>
      <c r="H27" s="63">
        <f t="shared" si="3"/>
        <v>1.912540830780934</v>
      </c>
      <c r="I27" s="11">
        <v>49733.45836</v>
      </c>
      <c r="J27" s="11">
        <f t="shared" si="0"/>
        <v>-27843.8209</v>
      </c>
      <c r="K27" s="52">
        <f t="shared" si="1"/>
        <v>-35978.12179</v>
      </c>
    </row>
    <row r="28" spans="1:11" ht="15">
      <c r="A28" s="13" t="s">
        <v>46</v>
      </c>
      <c r="B28" s="60">
        <v>0.0014761464907119925</v>
      </c>
      <c r="C28" s="12">
        <v>5.90617</v>
      </c>
      <c r="D28" s="63">
        <f t="shared" si="2"/>
        <v>0.004205885762909626</v>
      </c>
      <c r="E28" s="11">
        <v>17.47438</v>
      </c>
      <c r="F28" s="60">
        <v>0.16273716347641204</v>
      </c>
      <c r="G28" s="12">
        <v>4155.62427</v>
      </c>
      <c r="H28" s="63">
        <f t="shared" si="3"/>
        <v>0.2007885195983516</v>
      </c>
      <c r="I28" s="11">
        <v>5221.27806</v>
      </c>
      <c r="J28" s="11">
        <f t="shared" si="0"/>
        <v>-4149.7181</v>
      </c>
      <c r="K28" s="52">
        <f t="shared" si="1"/>
        <v>-5203.80368</v>
      </c>
    </row>
    <row r="29" spans="1:11" ht="15">
      <c r="A29" s="14" t="s">
        <v>139</v>
      </c>
      <c r="B29" s="60">
        <v>0.9139745508993901</v>
      </c>
      <c r="C29" s="12">
        <v>3656.87898</v>
      </c>
      <c r="D29" s="63">
        <f t="shared" si="2"/>
        <v>0.7237812716354183</v>
      </c>
      <c r="E29" s="11">
        <v>3007.12613</v>
      </c>
      <c r="F29" s="60">
        <v>5.987607673271234</v>
      </c>
      <c r="G29" s="12">
        <v>152898.3745</v>
      </c>
      <c r="H29" s="63">
        <f t="shared" si="3"/>
        <v>5.7931800946789425</v>
      </c>
      <c r="I29" s="11">
        <v>150645.08761000002</v>
      </c>
      <c r="J29" s="11">
        <f t="shared" si="0"/>
        <v>-149241.49552</v>
      </c>
      <c r="K29" s="52">
        <f t="shared" si="1"/>
        <v>-147637.96148000003</v>
      </c>
    </row>
    <row r="30" spans="1:11" ht="15">
      <c r="A30" s="13" t="s">
        <v>47</v>
      </c>
      <c r="B30" s="60">
        <v>0.13740139150580746</v>
      </c>
      <c r="C30" s="12">
        <v>549.75301</v>
      </c>
      <c r="D30" s="63">
        <f t="shared" si="2"/>
        <v>0.14569266910902662</v>
      </c>
      <c r="E30" s="11">
        <v>605.31579</v>
      </c>
      <c r="F30" s="60">
        <v>1.6497026318807826</v>
      </c>
      <c r="G30" s="11">
        <v>42126.482659999994</v>
      </c>
      <c r="H30" s="63">
        <f t="shared" si="3"/>
        <v>1.3213638934458605</v>
      </c>
      <c r="I30" s="11">
        <v>34360.57161</v>
      </c>
      <c r="J30" s="11">
        <f t="shared" si="0"/>
        <v>-41576.729649999994</v>
      </c>
      <c r="K30" s="52">
        <f t="shared" si="1"/>
        <v>-33755.25582</v>
      </c>
    </row>
    <row r="31" spans="1:11" ht="15">
      <c r="A31" s="13" t="s">
        <v>48</v>
      </c>
      <c r="B31" s="60">
        <v>0.003661812636918634</v>
      </c>
      <c r="C31" s="11">
        <v>14.65118</v>
      </c>
      <c r="D31" s="63">
        <f t="shared" si="2"/>
        <v>0.01129720539748415</v>
      </c>
      <c r="E31" s="11">
        <v>46.937</v>
      </c>
      <c r="F31" s="60">
        <v>0.33107095165190653</v>
      </c>
      <c r="G31" s="11">
        <v>8454.162849999999</v>
      </c>
      <c r="H31" s="63">
        <f t="shared" si="3"/>
        <v>0.28978882309652154</v>
      </c>
      <c r="I31" s="11">
        <v>7535.63016</v>
      </c>
      <c r="J31" s="11">
        <f t="shared" si="0"/>
        <v>-8439.511669999998</v>
      </c>
      <c r="K31" s="52">
        <f t="shared" si="1"/>
        <v>-7488.69316</v>
      </c>
    </row>
    <row r="32" spans="1:11" ht="15">
      <c r="A32" s="13" t="s">
        <v>49</v>
      </c>
      <c r="B32" s="60">
        <v>7.040108583526042</v>
      </c>
      <c r="C32" s="11">
        <v>28167.989</v>
      </c>
      <c r="D32" s="63">
        <f t="shared" si="2"/>
        <v>6.118863554219462</v>
      </c>
      <c r="E32" s="11">
        <v>25422.31362</v>
      </c>
      <c r="F32" s="60">
        <v>2.2282775348831434</v>
      </c>
      <c r="G32" s="11">
        <v>56900.857840000004</v>
      </c>
      <c r="H32" s="63">
        <f t="shared" si="3"/>
        <v>2.105038131391757</v>
      </c>
      <c r="I32" s="11">
        <v>54739.132659999996</v>
      </c>
      <c r="J32" s="11">
        <f t="shared" si="0"/>
        <v>-28732.868840000003</v>
      </c>
      <c r="K32" s="52">
        <f t="shared" si="1"/>
        <v>-29316.819039999995</v>
      </c>
    </row>
    <row r="33" spans="1:11" ht="15">
      <c r="A33" s="13" t="s">
        <v>50</v>
      </c>
      <c r="B33" s="60">
        <v>0.13303794459796353</v>
      </c>
      <c r="C33" s="11">
        <v>532.29454</v>
      </c>
      <c r="D33" s="63">
        <f t="shared" si="2"/>
        <v>0.28366927015187704</v>
      </c>
      <c r="E33" s="11">
        <v>1178.57329</v>
      </c>
      <c r="F33" s="60">
        <v>1.7361352631490627</v>
      </c>
      <c r="G33" s="11">
        <v>44333.60937</v>
      </c>
      <c r="H33" s="63">
        <f t="shared" si="3"/>
        <v>1.8548221864386039</v>
      </c>
      <c r="I33" s="11">
        <v>48232.55038</v>
      </c>
      <c r="J33" s="11">
        <f t="shared" si="0"/>
        <v>-43801.314829999996</v>
      </c>
      <c r="K33" s="52">
        <f t="shared" si="1"/>
        <v>-47053.97709</v>
      </c>
    </row>
    <row r="34" spans="1:11" ht="15">
      <c r="A34" s="13" t="s">
        <v>51</v>
      </c>
      <c r="B34" s="60">
        <v>0.8663033697591818</v>
      </c>
      <c r="C34" s="11">
        <v>3466.1431000000002</v>
      </c>
      <c r="D34" s="63">
        <f t="shared" si="2"/>
        <v>0.7580092984204536</v>
      </c>
      <c r="E34" s="11">
        <v>3149.3348300000002</v>
      </c>
      <c r="F34" s="60">
        <v>0.9604383933383843</v>
      </c>
      <c r="G34" s="11">
        <v>24525.566329999998</v>
      </c>
      <c r="H34" s="63">
        <f t="shared" si="3"/>
        <v>0.6035057295790819</v>
      </c>
      <c r="I34" s="11">
        <v>15693.48303</v>
      </c>
      <c r="J34" s="11">
        <f t="shared" si="0"/>
        <v>-21059.423229999997</v>
      </c>
      <c r="K34" s="52">
        <f t="shared" si="1"/>
        <v>-12544.1482</v>
      </c>
    </row>
    <row r="35" spans="1:11" ht="15">
      <c r="A35" s="13" t="s">
        <v>142</v>
      </c>
      <c r="B35" s="60">
        <v>1.8142605940469225</v>
      </c>
      <c r="C35" s="11">
        <v>7258.98924</v>
      </c>
      <c r="D35" s="63">
        <f t="shared" si="2"/>
        <v>1.541053071141571</v>
      </c>
      <c r="E35" s="11">
        <v>6402.6815</v>
      </c>
      <c r="F35" s="60">
        <v>1.1697655729923095</v>
      </c>
      <c r="G35" s="11">
        <v>29870.90411</v>
      </c>
      <c r="H35" s="63">
        <f t="shared" si="3"/>
        <v>1.1916642882061683</v>
      </c>
      <c r="I35" s="11">
        <v>30987.88026</v>
      </c>
      <c r="J35" s="11">
        <f t="shared" si="0"/>
        <v>-22611.91487</v>
      </c>
      <c r="K35" s="52">
        <f t="shared" si="1"/>
        <v>-24585.198760000003</v>
      </c>
    </row>
    <row r="36" spans="1:11" ht="15">
      <c r="A36" s="8" t="s">
        <v>52</v>
      </c>
      <c r="B36" s="59">
        <v>40.1856462997309</v>
      </c>
      <c r="C36" s="9">
        <v>160785.70799</v>
      </c>
      <c r="D36" s="62">
        <f t="shared" si="2"/>
        <v>44.727962944789276</v>
      </c>
      <c r="E36" s="9">
        <v>185833.25016</v>
      </c>
      <c r="F36" s="59">
        <v>28.52338599871793</v>
      </c>
      <c r="G36" s="9">
        <v>728367.58726</v>
      </c>
      <c r="H36" s="62">
        <f t="shared" si="3"/>
        <v>28.584195731652084</v>
      </c>
      <c r="I36" s="9">
        <v>743299.63852</v>
      </c>
      <c r="J36" s="9">
        <f t="shared" si="0"/>
        <v>-567581.8792699999</v>
      </c>
      <c r="K36" s="51">
        <f t="shared" si="1"/>
        <v>-557466.38836</v>
      </c>
    </row>
    <row r="37" spans="1:11" ht="15">
      <c r="A37" s="14" t="s">
        <v>53</v>
      </c>
      <c r="B37" s="60">
        <v>3.2302762237063174</v>
      </c>
      <c r="C37" s="11">
        <v>12924.57127</v>
      </c>
      <c r="D37" s="63">
        <f t="shared" si="2"/>
        <v>3.1927367068083754</v>
      </c>
      <c r="E37" s="11">
        <v>13265.004710000001</v>
      </c>
      <c r="F37" s="60">
        <v>1.6808025419385857</v>
      </c>
      <c r="G37" s="11">
        <v>42920.64386</v>
      </c>
      <c r="H37" s="63">
        <f t="shared" si="3"/>
        <v>1.6382822787079354</v>
      </c>
      <c r="I37" s="11">
        <v>42601.675310000006</v>
      </c>
      <c r="J37" s="11">
        <f t="shared" si="0"/>
        <v>-29996.072589999996</v>
      </c>
      <c r="K37" s="52">
        <f t="shared" si="1"/>
        <v>-29336.670600000005</v>
      </c>
    </row>
    <row r="38" spans="1:11" ht="15">
      <c r="A38" s="14" t="s">
        <v>147</v>
      </c>
      <c r="B38" s="60">
        <v>7.724310618538236</v>
      </c>
      <c r="C38" s="11">
        <v>30905.53135</v>
      </c>
      <c r="D38" s="63">
        <f t="shared" si="2"/>
        <v>7.175046430470798</v>
      </c>
      <c r="E38" s="11">
        <v>29810.48343</v>
      </c>
      <c r="F38" s="60">
        <v>6.091940036006952</v>
      </c>
      <c r="G38" s="11">
        <v>155562.58524000001</v>
      </c>
      <c r="H38" s="63">
        <f t="shared" si="3"/>
        <v>6.275816591652822</v>
      </c>
      <c r="I38" s="11">
        <v>163195.50313</v>
      </c>
      <c r="J38" s="11">
        <f t="shared" si="0"/>
        <v>-124657.05389000001</v>
      </c>
      <c r="K38" s="52">
        <f t="shared" si="1"/>
        <v>-133385.0197</v>
      </c>
    </row>
    <row r="39" spans="1:11" ht="15">
      <c r="A39" s="14" t="s">
        <v>54</v>
      </c>
      <c r="B39" s="60">
        <v>0.0002925340212106749</v>
      </c>
      <c r="C39" s="11">
        <v>1.17045</v>
      </c>
      <c r="D39" s="60">
        <v>0.0002925340212106749</v>
      </c>
      <c r="E39" s="11">
        <v>0</v>
      </c>
      <c r="F39" s="60">
        <v>0.014444267881862436</v>
      </c>
      <c r="G39" s="11">
        <v>368.84599</v>
      </c>
      <c r="H39" s="63">
        <f t="shared" si="3"/>
        <v>0.03884208531045866</v>
      </c>
      <c r="I39" s="11">
        <v>1010.0444399999999</v>
      </c>
      <c r="J39" s="11">
        <f t="shared" si="0"/>
        <v>-367.67553999999996</v>
      </c>
      <c r="K39" s="52">
        <f t="shared" si="1"/>
        <v>-1010.0444399999999</v>
      </c>
    </row>
    <row r="40" spans="1:11" ht="15">
      <c r="A40" s="14" t="s">
        <v>160</v>
      </c>
      <c r="B40" s="60">
        <v>1.7040297109449747</v>
      </c>
      <c r="C40" s="11">
        <v>6817.9474199999995</v>
      </c>
      <c r="D40" s="63">
        <f t="shared" si="2"/>
        <v>1.3009020745364595</v>
      </c>
      <c r="E40" s="11">
        <v>5404.91551</v>
      </c>
      <c r="F40" s="60">
        <v>1.2210654428779377</v>
      </c>
      <c r="G40" s="11">
        <v>31180.88752</v>
      </c>
      <c r="H40" s="63">
        <f t="shared" si="3"/>
        <v>1.1767994270489743</v>
      </c>
      <c r="I40" s="11">
        <v>30601.33638</v>
      </c>
      <c r="J40" s="11">
        <f t="shared" si="0"/>
        <v>-24362.9401</v>
      </c>
      <c r="K40" s="52">
        <f t="shared" si="1"/>
        <v>-25196.42087</v>
      </c>
    </row>
    <row r="41" spans="1:11" ht="15">
      <c r="A41" s="14" t="s">
        <v>141</v>
      </c>
      <c r="B41" s="60">
        <v>23.26359017699378</v>
      </c>
      <c r="C41" s="11">
        <v>93079.32462</v>
      </c>
      <c r="D41" s="63">
        <f t="shared" si="2"/>
        <v>25.986302719405856</v>
      </c>
      <c r="E41" s="11">
        <v>107966.44372</v>
      </c>
      <c r="F41" s="60">
        <v>19.26827276720647</v>
      </c>
      <c r="G41" s="11">
        <v>492030.83206</v>
      </c>
      <c r="H41" s="63">
        <f t="shared" si="3"/>
        <v>19.242605990019797</v>
      </c>
      <c r="I41" s="11">
        <v>500382.1766</v>
      </c>
      <c r="J41" s="11">
        <f t="shared" si="0"/>
        <v>-398951.50743999996</v>
      </c>
      <c r="K41" s="52">
        <f t="shared" si="1"/>
        <v>-392415.73288</v>
      </c>
    </row>
    <row r="42" spans="1:11" ht="15">
      <c r="A42" s="14" t="s">
        <v>140</v>
      </c>
      <c r="B42" s="60">
        <v>4.263147035526384</v>
      </c>
      <c r="C42" s="11">
        <v>17057.16288</v>
      </c>
      <c r="D42" s="63">
        <f t="shared" si="2"/>
        <v>7.072975013567789</v>
      </c>
      <c r="E42" s="11">
        <v>29386.40279</v>
      </c>
      <c r="F42" s="60">
        <v>0.24686094280612741</v>
      </c>
      <c r="G42" s="11">
        <v>6303.79259</v>
      </c>
      <c r="H42" s="63">
        <f t="shared" si="3"/>
        <v>0.21184935891210155</v>
      </c>
      <c r="I42" s="11">
        <v>5508.90266</v>
      </c>
      <c r="J42" s="11">
        <f t="shared" si="0"/>
        <v>10753.370289999999</v>
      </c>
      <c r="K42" s="52">
        <f t="shared" si="1"/>
        <v>23877.50013</v>
      </c>
    </row>
    <row r="43" spans="1:11" ht="24">
      <c r="A43" s="16" t="s">
        <v>146</v>
      </c>
      <c r="B43" s="59">
        <v>14.931975776268363</v>
      </c>
      <c r="C43" s="9">
        <v>59743.92645000006</v>
      </c>
      <c r="D43" s="62">
        <f t="shared" si="2"/>
        <v>16.75039844000521</v>
      </c>
      <c r="E43" s="9">
        <v>69593.62284000003</v>
      </c>
      <c r="F43" s="59">
        <v>23.2117863339028</v>
      </c>
      <c r="G43" s="9">
        <v>592731.6205999998</v>
      </c>
      <c r="H43" s="62">
        <f t="shared" si="3"/>
        <v>23.18009365617032</v>
      </c>
      <c r="I43" s="9">
        <v>602772.0841699999</v>
      </c>
      <c r="J43" s="9">
        <f t="shared" si="0"/>
        <v>-532987.6941499998</v>
      </c>
      <c r="K43" s="51">
        <f t="shared" si="1"/>
        <v>-533178.4613299998</v>
      </c>
    </row>
    <row r="45" ht="15">
      <c r="A45" s="61" t="s">
        <v>149</v>
      </c>
    </row>
  </sheetData>
  <sheetProtection/>
  <mergeCells count="10">
    <mergeCell ref="B2:E2"/>
    <mergeCell ref="F2:I2"/>
    <mergeCell ref="J2:K2"/>
    <mergeCell ref="A3:A5"/>
    <mergeCell ref="B3:C4"/>
    <mergeCell ref="D3:E4"/>
    <mergeCell ref="F3:G4"/>
    <mergeCell ref="H3:I4"/>
    <mergeCell ref="J3:J4"/>
    <mergeCell ref="K3:K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43.57421875" style="26" bestFit="1" customWidth="1"/>
    <col min="2" max="2" width="12.7109375" style="34" customWidth="1"/>
    <col min="3" max="3" width="10.8515625" style="24" customWidth="1"/>
    <col min="4" max="4" width="12.28125" style="24" customWidth="1"/>
    <col min="5" max="5" width="10.8515625" style="24" customWidth="1"/>
  </cols>
  <sheetData>
    <row r="1" spans="1:2" ht="15">
      <c r="A1" s="20" t="s">
        <v>161</v>
      </c>
      <c r="B1" s="33"/>
    </row>
    <row r="2" spans="1:5" ht="15">
      <c r="A2" s="81" t="s">
        <v>56</v>
      </c>
      <c r="B2" s="98" t="s">
        <v>152</v>
      </c>
      <c r="C2" s="56" t="s">
        <v>143</v>
      </c>
      <c r="D2" s="101" t="s">
        <v>163</v>
      </c>
      <c r="E2" s="74" t="s">
        <v>162</v>
      </c>
    </row>
    <row r="3" spans="1:5" ht="15">
      <c r="A3" s="104" t="s">
        <v>132</v>
      </c>
      <c r="B3" s="99"/>
      <c r="C3" s="55">
        <v>2018</v>
      </c>
      <c r="D3" s="102"/>
      <c r="E3" s="75"/>
    </row>
    <row r="4" spans="1:5" ht="15">
      <c r="A4" s="105"/>
      <c r="B4" s="100"/>
      <c r="C4" s="106">
        <v>2017</v>
      </c>
      <c r="D4" s="103"/>
      <c r="E4" s="76">
        <v>2019</v>
      </c>
    </row>
    <row r="5" spans="1:5" ht="15">
      <c r="A5" s="79"/>
      <c r="B5" s="65" t="s">
        <v>137</v>
      </c>
      <c r="C5" s="107"/>
      <c r="D5" s="66" t="s">
        <v>137</v>
      </c>
      <c r="E5" s="77">
        <v>2018</v>
      </c>
    </row>
    <row r="6" spans="1:12" ht="15">
      <c r="A6" s="8" t="s">
        <v>55</v>
      </c>
      <c r="B6" s="70">
        <f>+B7+B18+B21+B31+B36+B40+B50+B60+B70+B79</f>
        <v>400107.30894</v>
      </c>
      <c r="C6" s="71">
        <v>107.7</v>
      </c>
      <c r="D6" s="70">
        <f>+D7+D18+D21+D31+D36+D40+D50+D60+D70+D79</f>
        <v>415474.43238</v>
      </c>
      <c r="E6" s="71">
        <f>+D6/B6*100</f>
        <v>103.84075049283952</v>
      </c>
      <c r="G6" s="1"/>
      <c r="H6" s="1"/>
      <c r="I6" s="1"/>
      <c r="J6" s="1"/>
      <c r="K6" s="1"/>
      <c r="L6" s="1"/>
    </row>
    <row r="7" spans="1:5" ht="15">
      <c r="A7" s="8" t="s">
        <v>57</v>
      </c>
      <c r="B7" s="72">
        <v>23680.21169</v>
      </c>
      <c r="C7" s="73">
        <v>89.69707803153152</v>
      </c>
      <c r="D7" s="72">
        <v>25393.28352</v>
      </c>
      <c r="E7" s="28">
        <f>+D7/B7*100</f>
        <v>107.2341913679911</v>
      </c>
    </row>
    <row r="8" spans="1:5" ht="15">
      <c r="A8" s="10" t="s">
        <v>58</v>
      </c>
      <c r="B8" s="67">
        <v>54.42707</v>
      </c>
      <c r="C8" s="68">
        <v>84.26737932147097</v>
      </c>
      <c r="D8" s="67">
        <v>88.65028</v>
      </c>
      <c r="E8" s="29">
        <f aca="true" t="shared" si="0" ref="E8:E71">+D8/B8*100</f>
        <v>162.87902325074634</v>
      </c>
    </row>
    <row r="9" spans="1:5" ht="15">
      <c r="A9" s="10" t="s">
        <v>59</v>
      </c>
      <c r="B9" s="67">
        <v>10796.171789999999</v>
      </c>
      <c r="C9" s="68">
        <v>97.03513494470293</v>
      </c>
      <c r="D9" s="67">
        <v>13556.664279999999</v>
      </c>
      <c r="E9" s="29">
        <f t="shared" si="0"/>
        <v>125.56917899877176</v>
      </c>
    </row>
    <row r="10" spans="1:5" ht="15">
      <c r="A10" s="10" t="s">
        <v>60</v>
      </c>
      <c r="B10" s="67">
        <v>235.4303</v>
      </c>
      <c r="C10" s="68">
        <v>71.01355454375772</v>
      </c>
      <c r="D10" s="67">
        <v>148.44322</v>
      </c>
      <c r="E10" s="29">
        <f t="shared" si="0"/>
        <v>63.05187565067028</v>
      </c>
    </row>
    <row r="11" spans="1:5" ht="15">
      <c r="A11" s="10" t="s">
        <v>61</v>
      </c>
      <c r="B11" s="67">
        <v>54.52987</v>
      </c>
      <c r="C11" s="68">
        <v>69.86457028894763</v>
      </c>
      <c r="D11" s="67">
        <v>66.86681</v>
      </c>
      <c r="E11" s="29">
        <f t="shared" si="0"/>
        <v>122.62418744075494</v>
      </c>
    </row>
    <row r="12" spans="1:5" ht="15">
      <c r="A12" s="10" t="s">
        <v>62</v>
      </c>
      <c r="B12" s="67">
        <v>605.0554000000001</v>
      </c>
      <c r="C12" s="68">
        <v>9.827722671752714</v>
      </c>
      <c r="D12" s="67">
        <v>491.17859999999996</v>
      </c>
      <c r="E12" s="29">
        <f t="shared" si="0"/>
        <v>81.17911186314508</v>
      </c>
    </row>
    <row r="13" spans="1:5" ht="15">
      <c r="A13" s="10" t="s">
        <v>63</v>
      </c>
      <c r="B13" s="67">
        <v>8921.9343</v>
      </c>
      <c r="C13" s="68">
        <v>166.69704304509202</v>
      </c>
      <c r="D13" s="67">
        <v>6641.23576</v>
      </c>
      <c r="E13" s="29">
        <f t="shared" si="0"/>
        <v>74.43717401057302</v>
      </c>
    </row>
    <row r="14" spans="1:5" ht="15">
      <c r="A14" s="10" t="s">
        <v>64</v>
      </c>
      <c r="B14" s="67">
        <v>69.63411</v>
      </c>
      <c r="C14" s="68">
        <v>79.57817485663232</v>
      </c>
      <c r="D14" s="67">
        <v>94.06456</v>
      </c>
      <c r="E14" s="29">
        <f t="shared" si="0"/>
        <v>135.08402706662005</v>
      </c>
    </row>
    <row r="15" spans="1:5" ht="15">
      <c r="A15" s="10" t="s">
        <v>65</v>
      </c>
      <c r="B15" s="67">
        <v>2023.27517</v>
      </c>
      <c r="C15" s="68">
        <v>86.27982774236129</v>
      </c>
      <c r="D15" s="67">
        <v>2169.09392</v>
      </c>
      <c r="E15" s="29">
        <f t="shared" si="0"/>
        <v>107.20706467227589</v>
      </c>
    </row>
    <row r="16" spans="1:5" ht="15">
      <c r="A16" s="10" t="s">
        <v>66</v>
      </c>
      <c r="B16" s="67">
        <v>491.7333</v>
      </c>
      <c r="C16" s="68">
        <v>133.0777486231161</v>
      </c>
      <c r="D16" s="67">
        <v>1774.84112</v>
      </c>
      <c r="E16" s="45" t="s">
        <v>153</v>
      </c>
    </row>
    <row r="17" spans="1:5" ht="15">
      <c r="A17" s="10" t="s">
        <v>67</v>
      </c>
      <c r="B17" s="67">
        <v>428.02038</v>
      </c>
      <c r="C17" s="68">
        <v>87.50095674060555</v>
      </c>
      <c r="D17" s="67">
        <v>362.24496999999997</v>
      </c>
      <c r="E17" s="29">
        <f t="shared" si="0"/>
        <v>84.63264529600202</v>
      </c>
    </row>
    <row r="18" spans="1:5" ht="15">
      <c r="A18" s="8" t="s">
        <v>68</v>
      </c>
      <c r="B18" s="72">
        <v>21671.64906</v>
      </c>
      <c r="C18" s="73">
        <v>105.45130826034801</v>
      </c>
      <c r="D18" s="72">
        <v>23197.414190000003</v>
      </c>
      <c r="E18" s="28">
        <f t="shared" si="0"/>
        <v>107.04037392713299</v>
      </c>
    </row>
    <row r="19" spans="1:5" ht="15">
      <c r="A19" s="10" t="s">
        <v>69</v>
      </c>
      <c r="B19" s="67">
        <v>19794.17113</v>
      </c>
      <c r="C19" s="68">
        <v>100.32901463793344</v>
      </c>
      <c r="D19" s="67">
        <v>19469.18714</v>
      </c>
      <c r="E19" s="29">
        <f t="shared" si="0"/>
        <v>98.3581833870909</v>
      </c>
    </row>
    <row r="20" spans="1:5" ht="15">
      <c r="A20" s="10" t="s">
        <v>70</v>
      </c>
      <c r="B20" s="67">
        <v>1877.47793</v>
      </c>
      <c r="C20" s="68">
        <v>228.38319498866278</v>
      </c>
      <c r="D20" s="67">
        <v>3728.22705</v>
      </c>
      <c r="E20" s="29">
        <f t="shared" si="0"/>
        <v>198.57634491607578</v>
      </c>
    </row>
    <row r="21" spans="1:5" ht="15">
      <c r="A21" s="8" t="s">
        <v>71</v>
      </c>
      <c r="B21" s="72">
        <v>81329.0055</v>
      </c>
      <c r="C21" s="73">
        <v>79.15967651190385</v>
      </c>
      <c r="D21" s="72">
        <v>89455.26157999999</v>
      </c>
      <c r="E21" s="28">
        <f t="shared" si="0"/>
        <v>109.99183013494489</v>
      </c>
    </row>
    <row r="22" spans="1:5" ht="15">
      <c r="A22" s="10" t="s">
        <v>72</v>
      </c>
      <c r="B22" s="67">
        <v>3108.49075</v>
      </c>
      <c r="C22" s="68">
        <v>84.18231935732602</v>
      </c>
      <c r="D22" s="67">
        <v>2366.0143</v>
      </c>
      <c r="E22" s="29">
        <f t="shared" si="0"/>
        <v>76.11456781719552</v>
      </c>
    </row>
    <row r="23" spans="1:5" ht="15">
      <c r="A23" s="10" t="s">
        <v>73</v>
      </c>
      <c r="B23" s="67">
        <v>0</v>
      </c>
      <c r="C23" s="68">
        <v>0</v>
      </c>
      <c r="D23" s="67">
        <v>22.82478</v>
      </c>
      <c r="E23" s="29">
        <v>0</v>
      </c>
    </row>
    <row r="24" spans="1:5" ht="15">
      <c r="A24" s="10" t="s">
        <v>74</v>
      </c>
      <c r="B24" s="67">
        <v>5.355770000000001</v>
      </c>
      <c r="C24" s="68">
        <v>0</v>
      </c>
      <c r="D24" s="67">
        <v>4.733</v>
      </c>
      <c r="E24" s="29">
        <f t="shared" si="0"/>
        <v>88.37198012610696</v>
      </c>
    </row>
    <row r="25" spans="1:5" ht="15">
      <c r="A25" s="10" t="s">
        <v>75</v>
      </c>
      <c r="B25" s="67">
        <v>27079.15148</v>
      </c>
      <c r="C25" s="68">
        <v>93.72180884119832</v>
      </c>
      <c r="D25" s="67">
        <v>32991.78979</v>
      </c>
      <c r="E25" s="29">
        <f t="shared" si="0"/>
        <v>121.83465133450335</v>
      </c>
    </row>
    <row r="26" spans="1:5" ht="15">
      <c r="A26" s="10" t="s">
        <v>76</v>
      </c>
      <c r="B26" s="67">
        <v>1342.8960900000002</v>
      </c>
      <c r="C26" s="68">
        <v>105.6517285775352</v>
      </c>
      <c r="D26" s="67">
        <v>1133.9626</v>
      </c>
      <c r="E26" s="29">
        <f t="shared" si="0"/>
        <v>84.44157432910538</v>
      </c>
    </row>
    <row r="27" spans="1:5" ht="15">
      <c r="A27" s="10" t="s">
        <v>77</v>
      </c>
      <c r="B27" s="67">
        <v>47.18482</v>
      </c>
      <c r="C27" s="45" t="s">
        <v>153</v>
      </c>
      <c r="D27" s="67">
        <v>18.9995</v>
      </c>
      <c r="E27" s="29">
        <f t="shared" si="0"/>
        <v>40.266127962340434</v>
      </c>
    </row>
    <row r="28" spans="1:5" ht="15">
      <c r="A28" s="10" t="s">
        <v>78</v>
      </c>
      <c r="B28" s="67">
        <v>813.22717</v>
      </c>
      <c r="C28" s="68">
        <v>58.03731384852002</v>
      </c>
      <c r="D28" s="67">
        <v>2184.17475</v>
      </c>
      <c r="E28" s="29">
        <f t="shared" si="0"/>
        <v>268.58113336277245</v>
      </c>
    </row>
    <row r="29" spans="1:5" ht="15">
      <c r="A29" s="10" t="s">
        <v>79</v>
      </c>
      <c r="B29" s="67">
        <v>48197.285729999996</v>
      </c>
      <c r="C29" s="68">
        <v>72.00212457369615</v>
      </c>
      <c r="D29" s="67">
        <v>50137.25647</v>
      </c>
      <c r="E29" s="29">
        <f t="shared" si="0"/>
        <v>104.02506222210867</v>
      </c>
    </row>
    <row r="30" spans="1:5" ht="15">
      <c r="A30" s="10" t="s">
        <v>80</v>
      </c>
      <c r="B30" s="67">
        <v>735.41369</v>
      </c>
      <c r="C30" s="68">
        <v>138.32995440087032</v>
      </c>
      <c r="D30" s="67">
        <v>595.50639</v>
      </c>
      <c r="E30" s="29">
        <f t="shared" si="0"/>
        <v>80.9757009010806</v>
      </c>
    </row>
    <row r="31" spans="1:5" ht="15">
      <c r="A31" s="8" t="s">
        <v>81</v>
      </c>
      <c r="B31" s="72">
        <v>81979.47737000001</v>
      </c>
      <c r="C31" s="73">
        <v>178.2748247104656</v>
      </c>
      <c r="D31" s="72">
        <v>90250.94101000001</v>
      </c>
      <c r="E31" s="28">
        <f t="shared" si="0"/>
        <v>110.08967598398829</v>
      </c>
    </row>
    <row r="32" spans="1:5" ht="15">
      <c r="A32" s="10" t="s">
        <v>82</v>
      </c>
      <c r="B32" s="67">
        <v>4399.85678</v>
      </c>
      <c r="C32" s="68">
        <v>93.90041626342416</v>
      </c>
      <c r="D32" s="67">
        <v>5097.019740000001</v>
      </c>
      <c r="E32" s="29">
        <f t="shared" si="0"/>
        <v>115.84512848620496</v>
      </c>
    </row>
    <row r="33" spans="1:5" ht="15">
      <c r="A33" s="10" t="s">
        <v>83</v>
      </c>
      <c r="B33" s="67">
        <v>26180.09444</v>
      </c>
      <c r="C33" s="68">
        <v>145.2485278203541</v>
      </c>
      <c r="D33" s="67">
        <v>26713.04862</v>
      </c>
      <c r="E33" s="29">
        <f t="shared" si="0"/>
        <v>102.0357229085687</v>
      </c>
    </row>
    <row r="34" spans="1:5" ht="15">
      <c r="A34" s="10" t="s">
        <v>84</v>
      </c>
      <c r="B34" s="67">
        <v>0.79298</v>
      </c>
      <c r="C34" s="68">
        <v>131.6783181946497</v>
      </c>
      <c r="D34" s="67">
        <v>0.030539999999999998</v>
      </c>
      <c r="E34" s="29">
        <f t="shared" si="0"/>
        <v>3.8512951146308856</v>
      </c>
    </row>
    <row r="35" spans="1:5" ht="15">
      <c r="A35" s="10" t="s">
        <v>85</v>
      </c>
      <c r="B35" s="67">
        <v>51398.73317</v>
      </c>
      <c r="C35" s="68">
        <v>220.83921284609124</v>
      </c>
      <c r="D35" s="67">
        <v>58440.84211</v>
      </c>
      <c r="E35" s="29">
        <f t="shared" si="0"/>
        <v>113.70093873074343</v>
      </c>
    </row>
    <row r="36" spans="1:5" ht="15">
      <c r="A36" s="8" t="s">
        <v>86</v>
      </c>
      <c r="B36" s="72">
        <v>567.68791</v>
      </c>
      <c r="C36" s="73">
        <v>96.76971812786002</v>
      </c>
      <c r="D36" s="72">
        <v>685.77257</v>
      </c>
      <c r="E36" s="28">
        <f t="shared" si="0"/>
        <v>120.80098200435516</v>
      </c>
    </row>
    <row r="37" spans="1:5" ht="15">
      <c r="A37" s="10" t="s">
        <v>87</v>
      </c>
      <c r="B37" s="67">
        <v>408.70902</v>
      </c>
      <c r="C37" s="68">
        <v>100.49670389396832</v>
      </c>
      <c r="D37" s="67">
        <v>376.9638</v>
      </c>
      <c r="E37" s="29">
        <f t="shared" si="0"/>
        <v>92.23280660651922</v>
      </c>
    </row>
    <row r="38" spans="1:5" ht="15">
      <c r="A38" s="10" t="s">
        <v>88</v>
      </c>
      <c r="B38" s="67">
        <v>107.31689</v>
      </c>
      <c r="C38" s="68">
        <v>81.39477770473877</v>
      </c>
      <c r="D38" s="67">
        <v>241.31623000000002</v>
      </c>
      <c r="E38" s="29">
        <f t="shared" si="0"/>
        <v>224.86323448247526</v>
      </c>
    </row>
    <row r="39" spans="1:5" ht="15">
      <c r="A39" s="10" t="s">
        <v>89</v>
      </c>
      <c r="B39" s="67">
        <v>51.662</v>
      </c>
      <c r="C39" s="68">
        <v>107.40183278726695</v>
      </c>
      <c r="D39" s="67">
        <v>67.49253999999999</v>
      </c>
      <c r="E39" s="29">
        <f t="shared" si="0"/>
        <v>130.6425225504239</v>
      </c>
    </row>
    <row r="40" spans="1:5" ht="15">
      <c r="A40" s="8" t="s">
        <v>90</v>
      </c>
      <c r="B40" s="72">
        <v>29577.545140000002</v>
      </c>
      <c r="C40" s="73">
        <v>168.2999390385008</v>
      </c>
      <c r="D40" s="72">
        <v>28943.23547</v>
      </c>
      <c r="E40" s="28">
        <f t="shared" si="0"/>
        <v>97.85543503695925</v>
      </c>
    </row>
    <row r="41" spans="1:5" ht="15">
      <c r="A41" s="10" t="s">
        <v>91</v>
      </c>
      <c r="B41" s="67">
        <v>32.31908</v>
      </c>
      <c r="C41" s="68">
        <v>159.36964355806805</v>
      </c>
      <c r="D41" s="67">
        <v>70.53509</v>
      </c>
      <c r="E41" s="29">
        <f t="shared" si="0"/>
        <v>218.24597111056377</v>
      </c>
    </row>
    <row r="42" spans="1:5" ht="15">
      <c r="A42" s="10" t="s">
        <v>92</v>
      </c>
      <c r="B42" s="67">
        <v>1233.2253799999999</v>
      </c>
      <c r="C42" s="68">
        <v>181.13913076098927</v>
      </c>
      <c r="D42" s="67">
        <v>1100.83311</v>
      </c>
      <c r="E42" s="29">
        <f t="shared" si="0"/>
        <v>89.26455195075536</v>
      </c>
    </row>
    <row r="43" spans="1:5" ht="15">
      <c r="A43" s="10" t="s">
        <v>93</v>
      </c>
      <c r="B43" s="67">
        <v>86.10897</v>
      </c>
      <c r="C43" s="68">
        <v>54.525161278883914</v>
      </c>
      <c r="D43" s="67">
        <v>94.53000999999999</v>
      </c>
      <c r="E43" s="29">
        <f t="shared" si="0"/>
        <v>109.77951542098343</v>
      </c>
    </row>
    <row r="44" spans="1:5" ht="15">
      <c r="A44" s="10" t="s">
        <v>94</v>
      </c>
      <c r="B44" s="67">
        <v>21268.79018</v>
      </c>
      <c r="C44" s="68">
        <v>181.2957267181759</v>
      </c>
      <c r="D44" s="67">
        <v>22679.604600000002</v>
      </c>
      <c r="E44" s="29">
        <f t="shared" si="0"/>
        <v>106.63326126244198</v>
      </c>
    </row>
    <row r="45" spans="1:5" ht="15">
      <c r="A45" s="10" t="s">
        <v>95</v>
      </c>
      <c r="B45" s="67">
        <v>2466.15859</v>
      </c>
      <c r="C45" s="68">
        <v>138.87819046844763</v>
      </c>
      <c r="D45" s="67">
        <v>1743.7346</v>
      </c>
      <c r="E45" s="29">
        <f t="shared" si="0"/>
        <v>70.7065071593794</v>
      </c>
    </row>
    <row r="46" spans="1:5" ht="15">
      <c r="A46" s="10" t="s">
        <v>96</v>
      </c>
      <c r="B46" s="67">
        <v>5.9999999999999995E-05</v>
      </c>
      <c r="C46" s="69">
        <v>0</v>
      </c>
      <c r="D46" s="67">
        <v>0</v>
      </c>
      <c r="E46" s="29">
        <f t="shared" si="0"/>
        <v>0</v>
      </c>
    </row>
    <row r="47" spans="1:5" ht="15">
      <c r="A47" s="10" t="s">
        <v>97</v>
      </c>
      <c r="B47" s="67">
        <v>142.92556</v>
      </c>
      <c r="C47" s="68">
        <v>75.55198989972835</v>
      </c>
      <c r="D47" s="67">
        <v>129.63166</v>
      </c>
      <c r="E47" s="29">
        <f t="shared" si="0"/>
        <v>90.69872456683046</v>
      </c>
    </row>
    <row r="48" spans="1:5" ht="15">
      <c r="A48" s="10" t="s">
        <v>98</v>
      </c>
      <c r="B48" s="67">
        <v>652.49848</v>
      </c>
      <c r="C48" s="68">
        <v>117.74431325221198</v>
      </c>
      <c r="D48" s="67">
        <v>905.72096</v>
      </c>
      <c r="E48" s="29">
        <f t="shared" si="0"/>
        <v>138.8081333154983</v>
      </c>
    </row>
    <row r="49" spans="1:5" ht="15">
      <c r="A49" s="10" t="s">
        <v>99</v>
      </c>
      <c r="B49" s="67">
        <v>3695.5188399999997</v>
      </c>
      <c r="C49" s="68">
        <v>149.94230344521512</v>
      </c>
      <c r="D49" s="67">
        <v>2218.64544</v>
      </c>
      <c r="E49" s="29">
        <f t="shared" si="0"/>
        <v>60.03610145307769</v>
      </c>
    </row>
    <row r="50" spans="1:5" ht="15">
      <c r="A50" s="8" t="s">
        <v>100</v>
      </c>
      <c r="B50" s="72">
        <v>107192.90618</v>
      </c>
      <c r="C50" s="73">
        <v>103.0766920269444</v>
      </c>
      <c r="D50" s="72">
        <v>97204.62126</v>
      </c>
      <c r="E50" s="28">
        <f t="shared" si="0"/>
        <v>90.6819534277506</v>
      </c>
    </row>
    <row r="51" spans="1:5" ht="15">
      <c r="A51" s="10" t="s">
        <v>101</v>
      </c>
      <c r="B51" s="67">
        <v>73.6604</v>
      </c>
      <c r="C51" s="68">
        <v>30.623472810174786</v>
      </c>
      <c r="D51" s="67">
        <v>64.28975</v>
      </c>
      <c r="E51" s="29">
        <f t="shared" si="0"/>
        <v>87.27857844920744</v>
      </c>
    </row>
    <row r="52" spans="1:5" ht="15">
      <c r="A52" s="10" t="s">
        <v>102</v>
      </c>
      <c r="B52" s="67">
        <v>69.84956</v>
      </c>
      <c r="C52" s="68">
        <v>99.54719635704846</v>
      </c>
      <c r="D52" s="67">
        <v>54.02335</v>
      </c>
      <c r="E52" s="29">
        <f t="shared" si="0"/>
        <v>77.34243422578467</v>
      </c>
    </row>
    <row r="53" spans="1:5" ht="15">
      <c r="A53" s="10" t="s">
        <v>103</v>
      </c>
      <c r="B53" s="67">
        <v>1999.3809199999998</v>
      </c>
      <c r="C53" s="68">
        <v>112.61059926262276</v>
      </c>
      <c r="D53" s="67">
        <v>2005.7506899999998</v>
      </c>
      <c r="E53" s="29">
        <f t="shared" si="0"/>
        <v>100.31858711545571</v>
      </c>
    </row>
    <row r="54" spans="1:5" ht="15">
      <c r="A54" s="10" t="s">
        <v>104</v>
      </c>
      <c r="B54" s="67">
        <v>357.62203000000005</v>
      </c>
      <c r="C54" s="68">
        <v>36.08114844547906</v>
      </c>
      <c r="D54" s="67">
        <v>418.02536</v>
      </c>
      <c r="E54" s="29">
        <f t="shared" si="0"/>
        <v>116.89027099365212</v>
      </c>
    </row>
    <row r="55" spans="1:5" ht="15">
      <c r="A55" s="10" t="s">
        <v>105</v>
      </c>
      <c r="B55" s="67">
        <v>284.43892999999997</v>
      </c>
      <c r="C55" s="68">
        <v>229.5010399153705</v>
      </c>
      <c r="D55" s="67">
        <v>335.40343</v>
      </c>
      <c r="E55" s="29">
        <f t="shared" si="0"/>
        <v>117.91755439383773</v>
      </c>
    </row>
    <row r="56" spans="1:5" ht="15">
      <c r="A56" s="10" t="s">
        <v>106</v>
      </c>
      <c r="B56" s="67">
        <v>3926.23221</v>
      </c>
      <c r="C56" s="68">
        <v>91.46899245464581</v>
      </c>
      <c r="D56" s="67">
        <v>3948.84956</v>
      </c>
      <c r="E56" s="29">
        <f t="shared" si="0"/>
        <v>100.57605736977028</v>
      </c>
    </row>
    <row r="57" spans="1:5" ht="15">
      <c r="A57" s="10" t="s">
        <v>107</v>
      </c>
      <c r="B57" s="67">
        <v>18870.18727</v>
      </c>
      <c r="C57" s="68">
        <v>105.70670639538267</v>
      </c>
      <c r="D57" s="67">
        <v>18460.0059</v>
      </c>
      <c r="E57" s="29">
        <f t="shared" si="0"/>
        <v>97.82629942071583</v>
      </c>
    </row>
    <row r="58" spans="1:5" ht="15">
      <c r="A58" s="10" t="s">
        <v>108</v>
      </c>
      <c r="B58" s="67">
        <v>73974.68515</v>
      </c>
      <c r="C58" s="68">
        <v>102.84285641070505</v>
      </c>
      <c r="D58" s="67">
        <v>63210.70361</v>
      </c>
      <c r="E58" s="29">
        <f t="shared" si="0"/>
        <v>85.44910124568472</v>
      </c>
    </row>
    <row r="59" spans="1:5" ht="15">
      <c r="A59" s="10" t="s">
        <v>109</v>
      </c>
      <c r="B59" s="67">
        <v>7636.84971</v>
      </c>
      <c r="C59" s="68">
        <v>113.67119681670923</v>
      </c>
      <c r="D59" s="67">
        <v>8707.569609999999</v>
      </c>
      <c r="E59" s="29">
        <f t="shared" si="0"/>
        <v>114.02043958777864</v>
      </c>
    </row>
    <row r="60" spans="1:5" ht="15">
      <c r="A60" s="8" t="s">
        <v>110</v>
      </c>
      <c r="B60" s="72">
        <v>35112.16951</v>
      </c>
      <c r="C60" s="73">
        <v>84.33693104612779</v>
      </c>
      <c r="D60" s="72">
        <v>40451.65138</v>
      </c>
      <c r="E60" s="28">
        <f t="shared" si="0"/>
        <v>115.20692667104866</v>
      </c>
    </row>
    <row r="61" spans="1:5" ht="15">
      <c r="A61" s="10" t="s">
        <v>111</v>
      </c>
      <c r="B61" s="67">
        <v>382.41796999999997</v>
      </c>
      <c r="C61" s="68">
        <v>112.34904467550777</v>
      </c>
      <c r="D61" s="67">
        <v>405.26288</v>
      </c>
      <c r="E61" s="29">
        <f t="shared" si="0"/>
        <v>105.97380661792646</v>
      </c>
    </row>
    <row r="62" spans="1:5" ht="15">
      <c r="A62" s="10" t="s">
        <v>112</v>
      </c>
      <c r="B62" s="67">
        <v>2531.05535</v>
      </c>
      <c r="C62" s="68">
        <v>142.49454892859112</v>
      </c>
      <c r="D62" s="67">
        <v>4753.73085</v>
      </c>
      <c r="E62" s="29">
        <f t="shared" si="0"/>
        <v>187.81615542307281</v>
      </c>
    </row>
    <row r="63" spans="1:5" ht="15">
      <c r="A63" s="10" t="s">
        <v>113</v>
      </c>
      <c r="B63" s="67">
        <v>257.29769</v>
      </c>
      <c r="C63" s="68">
        <v>74.42261718145858</v>
      </c>
      <c r="D63" s="67">
        <v>420.62765</v>
      </c>
      <c r="E63" s="29">
        <f t="shared" si="0"/>
        <v>163.47898420697055</v>
      </c>
    </row>
    <row r="64" spans="1:5" ht="15">
      <c r="A64" s="10" t="s">
        <v>114</v>
      </c>
      <c r="B64" s="67">
        <v>11506.11305</v>
      </c>
      <c r="C64" s="68">
        <v>94.92035916930239</v>
      </c>
      <c r="D64" s="67">
        <v>11216.5149</v>
      </c>
      <c r="E64" s="29">
        <f t="shared" si="0"/>
        <v>97.4830931284827</v>
      </c>
    </row>
    <row r="65" spans="1:5" ht="15">
      <c r="A65" s="10" t="s">
        <v>115</v>
      </c>
      <c r="B65" s="67">
        <v>553.19499</v>
      </c>
      <c r="C65" s="68">
        <v>111.92821856129014</v>
      </c>
      <c r="D65" s="67">
        <v>450.2716</v>
      </c>
      <c r="E65" s="29">
        <f t="shared" si="0"/>
        <v>81.39473569708214</v>
      </c>
    </row>
    <row r="66" spans="1:5" ht="15">
      <c r="A66" s="10" t="s">
        <v>116</v>
      </c>
      <c r="B66" s="67">
        <v>1377.7376399999998</v>
      </c>
      <c r="C66" s="68">
        <v>123.6390143455119</v>
      </c>
      <c r="D66" s="67">
        <v>2701.35607</v>
      </c>
      <c r="E66" s="29">
        <f t="shared" si="0"/>
        <v>196.07187838752813</v>
      </c>
    </row>
    <row r="67" spans="1:5" ht="15">
      <c r="A67" s="10" t="s">
        <v>117</v>
      </c>
      <c r="B67" s="67">
        <v>4882.51329</v>
      </c>
      <c r="C67" s="68">
        <v>108.1191819443951</v>
      </c>
      <c r="D67" s="67">
        <v>4532.6454699999995</v>
      </c>
      <c r="E67" s="29">
        <f t="shared" si="0"/>
        <v>92.83426794318054</v>
      </c>
    </row>
    <row r="68" spans="1:5" ht="15">
      <c r="A68" s="10" t="s">
        <v>118</v>
      </c>
      <c r="B68" s="67">
        <v>9593.280359999999</v>
      </c>
      <c r="C68" s="68">
        <v>207.6835408050683</v>
      </c>
      <c r="D68" s="67">
        <v>12916.57984</v>
      </c>
      <c r="E68" s="29">
        <f t="shared" si="0"/>
        <v>134.64195098328182</v>
      </c>
    </row>
    <row r="69" spans="1:5" ht="15">
      <c r="A69" s="10" t="s">
        <v>119</v>
      </c>
      <c r="B69" s="67">
        <v>4028.55917</v>
      </c>
      <c r="C69" s="68">
        <v>24.706926386306176</v>
      </c>
      <c r="D69" s="67">
        <v>3054.66212</v>
      </c>
      <c r="E69" s="29">
        <f t="shared" si="0"/>
        <v>75.82517697015729</v>
      </c>
    </row>
    <row r="70" spans="1:5" ht="15">
      <c r="A70" s="8" t="s">
        <v>120</v>
      </c>
      <c r="B70" s="72">
        <v>12896.65658</v>
      </c>
      <c r="C70" s="73">
        <v>107.48003633713692</v>
      </c>
      <c r="D70" s="72">
        <v>19892.251399999997</v>
      </c>
      <c r="E70" s="28">
        <f t="shared" si="0"/>
        <v>154.24347602500862</v>
      </c>
    </row>
    <row r="71" spans="1:5" ht="15">
      <c r="A71" s="10" t="s">
        <v>121</v>
      </c>
      <c r="B71" s="67">
        <v>263.12853</v>
      </c>
      <c r="C71" s="68">
        <v>98.28602674770941</v>
      </c>
      <c r="D71" s="67">
        <v>382.98429999999996</v>
      </c>
      <c r="E71" s="29">
        <f t="shared" si="0"/>
        <v>145.55027537302777</v>
      </c>
    </row>
    <row r="72" spans="1:5" ht="15">
      <c r="A72" s="10" t="s">
        <v>122</v>
      </c>
      <c r="B72" s="67">
        <v>766.20975</v>
      </c>
      <c r="C72" s="68">
        <v>82.7439235690864</v>
      </c>
      <c r="D72" s="67">
        <v>953.70392</v>
      </c>
      <c r="E72" s="29">
        <f aca="true" t="shared" si="1" ref="E72:E79">+D72/B72*100</f>
        <v>124.47034509806225</v>
      </c>
    </row>
    <row r="73" spans="1:5" ht="15">
      <c r="A73" s="10" t="s">
        <v>123</v>
      </c>
      <c r="B73" s="67">
        <v>41.429050000000004</v>
      </c>
      <c r="C73" s="68">
        <v>111.17329289534578</v>
      </c>
      <c r="D73" s="67">
        <v>98.88316</v>
      </c>
      <c r="E73" s="29">
        <f t="shared" si="1"/>
        <v>238.68073248119376</v>
      </c>
    </row>
    <row r="74" spans="1:5" ht="15">
      <c r="A74" s="10" t="s">
        <v>124</v>
      </c>
      <c r="B74" s="67">
        <v>1342.94788</v>
      </c>
      <c r="C74" s="68">
        <v>156.6133966864357</v>
      </c>
      <c r="D74" s="67">
        <v>1604.7442800000001</v>
      </c>
      <c r="E74" s="29">
        <f t="shared" si="1"/>
        <v>119.49415937124827</v>
      </c>
    </row>
    <row r="75" spans="1:5" ht="15">
      <c r="A75" s="10" t="s">
        <v>125</v>
      </c>
      <c r="B75" s="67">
        <v>540.1024100000001</v>
      </c>
      <c r="C75" s="68">
        <v>154.69082880232432</v>
      </c>
      <c r="D75" s="67">
        <v>429.3729</v>
      </c>
      <c r="E75" s="29">
        <f t="shared" si="1"/>
        <v>79.4984232712459</v>
      </c>
    </row>
    <row r="76" spans="1:5" ht="15">
      <c r="A76" s="10" t="s">
        <v>126</v>
      </c>
      <c r="B76" s="67">
        <v>617.4859</v>
      </c>
      <c r="C76" s="68">
        <v>85.59416005780336</v>
      </c>
      <c r="D76" s="67">
        <v>1360.8778300000001</v>
      </c>
      <c r="E76" s="29">
        <f t="shared" si="1"/>
        <v>220.39010607367717</v>
      </c>
    </row>
    <row r="77" spans="1:5" ht="15">
      <c r="A77" s="10" t="s">
        <v>127</v>
      </c>
      <c r="B77" s="67">
        <v>2584.31487</v>
      </c>
      <c r="C77" s="45" t="s">
        <v>153</v>
      </c>
      <c r="D77" s="67">
        <v>481.94019000000003</v>
      </c>
      <c r="E77" s="29">
        <f t="shared" si="1"/>
        <v>18.648663736551576</v>
      </c>
    </row>
    <row r="78" spans="1:5" ht="15">
      <c r="A78" s="10" t="s">
        <v>128</v>
      </c>
      <c r="B78" s="67">
        <v>6741.03819</v>
      </c>
      <c r="C78" s="68">
        <v>77.63651444264032</v>
      </c>
      <c r="D78" s="67">
        <v>14579.74482</v>
      </c>
      <c r="E78" s="29">
        <f t="shared" si="1"/>
        <v>216.2833737038953</v>
      </c>
    </row>
    <row r="79" spans="1:5" ht="15">
      <c r="A79" s="8" t="s">
        <v>129</v>
      </c>
      <c r="B79" s="72">
        <v>6100</v>
      </c>
      <c r="C79" s="28">
        <v>0</v>
      </c>
      <c r="D79" s="72">
        <v>0</v>
      </c>
      <c r="E79" s="28">
        <f t="shared" si="1"/>
        <v>0</v>
      </c>
    </row>
    <row r="80" ht="15">
      <c r="C80" s="64"/>
    </row>
  </sheetData>
  <sheetProtection/>
  <mergeCells count="4">
    <mergeCell ref="B2:B4"/>
    <mergeCell ref="D2:D4"/>
    <mergeCell ref="A3:A4"/>
    <mergeCell ref="C4:C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43.57421875" style="26" bestFit="1" customWidth="1"/>
    <col min="2" max="2" width="12.7109375" style="34" customWidth="1"/>
    <col min="3" max="3" width="10.8515625" style="24" customWidth="1"/>
    <col min="4" max="4" width="12.28125" style="24" customWidth="1"/>
    <col min="5" max="5" width="10.8515625" style="24" customWidth="1"/>
  </cols>
  <sheetData>
    <row r="1" spans="1:2" ht="15">
      <c r="A1" s="20" t="s">
        <v>164</v>
      </c>
      <c r="B1" s="33"/>
    </row>
    <row r="2" spans="1:5" ht="15">
      <c r="A2" s="81" t="s">
        <v>56</v>
      </c>
      <c r="B2" s="98" t="s">
        <v>152</v>
      </c>
      <c r="C2" s="56" t="s">
        <v>143</v>
      </c>
      <c r="D2" s="101" t="s">
        <v>163</v>
      </c>
      <c r="E2" s="56" t="s">
        <v>143</v>
      </c>
    </row>
    <row r="3" spans="1:5" ht="15">
      <c r="A3" s="104" t="s">
        <v>132</v>
      </c>
      <c r="B3" s="99"/>
      <c r="C3" s="55">
        <v>2018</v>
      </c>
      <c r="D3" s="102"/>
      <c r="E3" s="55">
        <v>2019</v>
      </c>
    </row>
    <row r="4" spans="1:5" ht="15">
      <c r="A4" s="105"/>
      <c r="B4" s="100"/>
      <c r="C4" s="106">
        <v>2017</v>
      </c>
      <c r="D4" s="103"/>
      <c r="E4" s="106">
        <v>2018</v>
      </c>
    </row>
    <row r="5" spans="1:5" ht="15">
      <c r="A5" s="79"/>
      <c r="B5" s="65" t="s">
        <v>137</v>
      </c>
      <c r="C5" s="107"/>
      <c r="D5" s="66" t="s">
        <v>137</v>
      </c>
      <c r="E5" s="107"/>
    </row>
    <row r="6" spans="1:5" ht="15">
      <c r="A6" s="8" t="s">
        <v>55</v>
      </c>
      <c r="B6" s="70">
        <f>+B7+B18+B21+B31+B36+B40+B50+B60+B70+B79</f>
        <v>2553580.37539</v>
      </c>
      <c r="C6" s="78">
        <v>110.9</v>
      </c>
      <c r="D6" s="70">
        <f>+D7+D18+D21+D31+D36+D40+D50+D60+D70+D79</f>
        <v>2600386.75042</v>
      </c>
      <c r="E6" s="78">
        <f>+D6/B6*100</f>
        <v>101.83297050216605</v>
      </c>
    </row>
    <row r="7" spans="1:5" ht="15">
      <c r="A7" s="8" t="s">
        <v>57</v>
      </c>
      <c r="B7" s="72">
        <v>443298.63977</v>
      </c>
      <c r="C7" s="73">
        <v>104.07123784313532</v>
      </c>
      <c r="D7" s="72">
        <v>474347.03301</v>
      </c>
      <c r="E7" s="28">
        <f>+D7/B7*100</f>
        <v>107.00394507326013</v>
      </c>
    </row>
    <row r="8" spans="1:5" ht="15">
      <c r="A8" s="10" t="s">
        <v>58</v>
      </c>
      <c r="B8" s="67">
        <v>24347.587809999997</v>
      </c>
      <c r="C8" s="68">
        <v>108.52784693177307</v>
      </c>
      <c r="D8" s="67">
        <v>27130.20681</v>
      </c>
      <c r="E8" s="29">
        <f aca="true" t="shared" si="0" ref="E8:E71">+D8/B8*100</f>
        <v>111.42872559579446</v>
      </c>
    </row>
    <row r="9" spans="1:5" ht="15">
      <c r="A9" s="10" t="s">
        <v>59</v>
      </c>
      <c r="B9" s="67">
        <v>108473.08226000001</v>
      </c>
      <c r="C9" s="68">
        <v>105.15293466777678</v>
      </c>
      <c r="D9" s="67">
        <v>111669.23745</v>
      </c>
      <c r="E9" s="29">
        <f t="shared" si="0"/>
        <v>102.94649614762407</v>
      </c>
    </row>
    <row r="10" spans="1:5" ht="15">
      <c r="A10" s="10" t="s">
        <v>60</v>
      </c>
      <c r="B10" s="67">
        <v>52482.12521</v>
      </c>
      <c r="C10" s="68">
        <v>100.68515412455139</v>
      </c>
      <c r="D10" s="67">
        <v>54858.30173</v>
      </c>
      <c r="E10" s="29">
        <f t="shared" si="0"/>
        <v>104.52759203346294</v>
      </c>
    </row>
    <row r="11" spans="1:5" ht="15">
      <c r="A11" s="10" t="s">
        <v>61</v>
      </c>
      <c r="B11" s="67">
        <v>19040.518170000003</v>
      </c>
      <c r="C11" s="68">
        <v>103.1470229321911</v>
      </c>
      <c r="D11" s="67">
        <v>20962.21282</v>
      </c>
      <c r="E11" s="29">
        <f t="shared" si="0"/>
        <v>110.09265941631669</v>
      </c>
    </row>
    <row r="12" spans="1:5" ht="15">
      <c r="A12" s="10" t="s">
        <v>62</v>
      </c>
      <c r="B12" s="67">
        <v>63648.00401</v>
      </c>
      <c r="C12" s="68">
        <v>108.9937928624532</v>
      </c>
      <c r="D12" s="67">
        <v>69623.37104000001</v>
      </c>
      <c r="E12" s="29">
        <f t="shared" si="0"/>
        <v>109.38814519472002</v>
      </c>
    </row>
    <row r="13" spans="1:5" ht="15">
      <c r="A13" s="10" t="s">
        <v>63</v>
      </c>
      <c r="B13" s="67">
        <v>69455.35429999999</v>
      </c>
      <c r="C13" s="68">
        <v>102.205105284734</v>
      </c>
      <c r="D13" s="67">
        <v>76314.43252</v>
      </c>
      <c r="E13" s="29">
        <f t="shared" si="0"/>
        <v>109.87552117346266</v>
      </c>
    </row>
    <row r="14" spans="1:5" ht="15">
      <c r="A14" s="10" t="s">
        <v>64</v>
      </c>
      <c r="B14" s="67">
        <v>10554.262560000001</v>
      </c>
      <c r="C14" s="68">
        <v>87.74416479219191</v>
      </c>
      <c r="D14" s="67">
        <v>10583.872730000001</v>
      </c>
      <c r="E14" s="29">
        <f t="shared" si="0"/>
        <v>100.28055176599662</v>
      </c>
    </row>
    <row r="15" spans="1:5" ht="15">
      <c r="A15" s="10" t="s">
        <v>65</v>
      </c>
      <c r="B15" s="67">
        <v>35154.06489</v>
      </c>
      <c r="C15" s="68">
        <v>99.55468651289596</v>
      </c>
      <c r="D15" s="67">
        <v>37336.41706</v>
      </c>
      <c r="E15" s="29">
        <f t="shared" si="0"/>
        <v>106.20796535714649</v>
      </c>
    </row>
    <row r="16" spans="1:5" ht="15">
      <c r="A16" s="10" t="s">
        <v>66</v>
      </c>
      <c r="B16" s="67">
        <v>18942.56992</v>
      </c>
      <c r="C16" s="68">
        <v>111.78644508719135</v>
      </c>
      <c r="D16" s="67">
        <v>20204.83192</v>
      </c>
      <c r="E16" s="29">
        <f t="shared" si="0"/>
        <v>106.66362592473408</v>
      </c>
    </row>
    <row r="17" spans="1:5" ht="15">
      <c r="A17" s="10" t="s">
        <v>67</v>
      </c>
      <c r="B17" s="67">
        <v>41201.07064</v>
      </c>
      <c r="C17" s="68">
        <v>105.25896667980712</v>
      </c>
      <c r="D17" s="67">
        <v>45664.14893</v>
      </c>
      <c r="E17" s="29">
        <f t="shared" si="0"/>
        <v>110.83243280010066</v>
      </c>
    </row>
    <row r="18" spans="1:5" ht="15">
      <c r="A18" s="8" t="s">
        <v>68</v>
      </c>
      <c r="B18" s="72">
        <v>74999.46876999999</v>
      </c>
      <c r="C18" s="73">
        <v>93.85506403235705</v>
      </c>
      <c r="D18" s="72">
        <v>81792.19416</v>
      </c>
      <c r="E18" s="28">
        <f t="shared" si="0"/>
        <v>109.05703133822344</v>
      </c>
    </row>
    <row r="19" spans="1:5" ht="15">
      <c r="A19" s="10" t="s">
        <v>69</v>
      </c>
      <c r="B19" s="67">
        <v>64905.04324</v>
      </c>
      <c r="C19" s="68">
        <v>101.04492711870041</v>
      </c>
      <c r="D19" s="67">
        <v>67143.76315</v>
      </c>
      <c r="E19" s="29">
        <f t="shared" si="0"/>
        <v>103.44922335498931</v>
      </c>
    </row>
    <row r="20" spans="1:5" ht="15">
      <c r="A20" s="10" t="s">
        <v>70</v>
      </c>
      <c r="B20" s="67">
        <v>10094.425529999999</v>
      </c>
      <c r="C20" s="68">
        <v>64.39400392064105</v>
      </c>
      <c r="D20" s="67">
        <v>14648.43101</v>
      </c>
      <c r="E20" s="29">
        <f t="shared" si="0"/>
        <v>145.11406287030186</v>
      </c>
    </row>
    <row r="21" spans="1:5" ht="15">
      <c r="A21" s="8" t="s">
        <v>71</v>
      </c>
      <c r="B21" s="72">
        <v>50208.87257</v>
      </c>
      <c r="C21" s="73">
        <v>118.55571828193723</v>
      </c>
      <c r="D21" s="72">
        <v>52433.723509999996</v>
      </c>
      <c r="E21" s="28">
        <f t="shared" si="0"/>
        <v>104.43119079580639</v>
      </c>
    </row>
    <row r="22" spans="1:5" ht="15">
      <c r="A22" s="10" t="s">
        <v>72</v>
      </c>
      <c r="B22" s="67">
        <v>0</v>
      </c>
      <c r="C22" s="68">
        <v>0</v>
      </c>
      <c r="D22" s="67">
        <v>0.6827300000000001</v>
      </c>
      <c r="E22" s="68">
        <v>0</v>
      </c>
    </row>
    <row r="23" spans="1:5" ht="15">
      <c r="A23" s="10" t="s">
        <v>73</v>
      </c>
      <c r="B23" s="67">
        <v>2460.23838</v>
      </c>
      <c r="C23" s="68">
        <v>169.20209643367681</v>
      </c>
      <c r="D23" s="67">
        <v>1561.03726</v>
      </c>
      <c r="E23" s="29">
        <f t="shared" si="0"/>
        <v>63.450650664184835</v>
      </c>
    </row>
    <row r="24" spans="1:5" ht="15">
      <c r="A24" s="10" t="s">
        <v>74</v>
      </c>
      <c r="B24" s="67">
        <v>117.05059</v>
      </c>
      <c r="C24" s="68">
        <v>170.89114354725302</v>
      </c>
      <c r="D24" s="67">
        <v>220.13728</v>
      </c>
      <c r="E24" s="29">
        <f t="shared" si="0"/>
        <v>188.07020109851646</v>
      </c>
    </row>
    <row r="25" spans="1:5" ht="15">
      <c r="A25" s="10" t="s">
        <v>75</v>
      </c>
      <c r="B25" s="67">
        <v>5098.39185</v>
      </c>
      <c r="C25" s="68">
        <v>106.12013713747575</v>
      </c>
      <c r="D25" s="67">
        <v>9352.02713</v>
      </c>
      <c r="E25" s="29">
        <f t="shared" si="0"/>
        <v>183.4309210658259</v>
      </c>
    </row>
    <row r="26" spans="1:5" ht="15">
      <c r="A26" s="10" t="s">
        <v>76</v>
      </c>
      <c r="B26" s="67">
        <v>7.68677</v>
      </c>
      <c r="C26" s="68">
        <v>66.68514508595503</v>
      </c>
      <c r="D26" s="67">
        <v>26.73253</v>
      </c>
      <c r="E26" s="45" t="s">
        <v>153</v>
      </c>
    </row>
    <row r="27" spans="1:5" ht="15">
      <c r="A27" s="10" t="s">
        <v>77</v>
      </c>
      <c r="B27" s="67">
        <v>498.18975</v>
      </c>
      <c r="C27" s="68">
        <v>131.18815224953732</v>
      </c>
      <c r="D27" s="67">
        <v>604.27645</v>
      </c>
      <c r="E27" s="29">
        <f t="shared" si="0"/>
        <v>121.29443650737495</v>
      </c>
    </row>
    <row r="28" spans="1:5" ht="15">
      <c r="A28" s="10" t="s">
        <v>78</v>
      </c>
      <c r="B28" s="67">
        <v>3621.26506</v>
      </c>
      <c r="C28" s="68">
        <v>120.62772645634136</v>
      </c>
      <c r="D28" s="67">
        <v>3678.78762</v>
      </c>
      <c r="E28" s="29">
        <f t="shared" si="0"/>
        <v>101.58846588269348</v>
      </c>
    </row>
    <row r="29" spans="1:5" ht="15">
      <c r="A29" s="10" t="s">
        <v>79</v>
      </c>
      <c r="B29" s="67">
        <v>30737.72429</v>
      </c>
      <c r="C29" s="68">
        <v>123.48407953404912</v>
      </c>
      <c r="D29" s="67">
        <v>27353.789510000002</v>
      </c>
      <c r="E29" s="29">
        <f t="shared" si="0"/>
        <v>88.99093912069182</v>
      </c>
    </row>
    <row r="30" spans="1:5" ht="15">
      <c r="A30" s="10" t="s">
        <v>80</v>
      </c>
      <c r="B30" s="67">
        <v>7668.32588</v>
      </c>
      <c r="C30" s="68">
        <v>99.10657884847659</v>
      </c>
      <c r="D30" s="67">
        <v>9636.253</v>
      </c>
      <c r="E30" s="29">
        <f t="shared" si="0"/>
        <v>125.66306063142952</v>
      </c>
    </row>
    <row r="31" spans="1:5" ht="15">
      <c r="A31" s="8" t="s">
        <v>81</v>
      </c>
      <c r="B31" s="72">
        <v>273437.05363</v>
      </c>
      <c r="C31" s="73">
        <v>106.85130677151109</v>
      </c>
      <c r="D31" s="72">
        <v>284145.59488</v>
      </c>
      <c r="E31" s="28">
        <f t="shared" si="0"/>
        <v>103.91627290736179</v>
      </c>
    </row>
    <row r="32" spans="1:5" ht="15">
      <c r="A32" s="10" t="s">
        <v>82</v>
      </c>
      <c r="B32" s="67">
        <v>714.64108</v>
      </c>
      <c r="C32" s="68">
        <v>103.44415658211668</v>
      </c>
      <c r="D32" s="67">
        <v>812.61321</v>
      </c>
      <c r="E32" s="29">
        <f t="shared" si="0"/>
        <v>113.7092776698479</v>
      </c>
    </row>
    <row r="33" spans="1:5" ht="15">
      <c r="A33" s="10" t="s">
        <v>83</v>
      </c>
      <c r="B33" s="67">
        <v>224696.61996</v>
      </c>
      <c r="C33" s="68">
        <v>130.98520874521512</v>
      </c>
      <c r="D33" s="67">
        <v>211572.20379</v>
      </c>
      <c r="E33" s="29">
        <f t="shared" si="0"/>
        <v>94.15905046887826</v>
      </c>
    </row>
    <row r="34" spans="1:5" ht="15">
      <c r="A34" s="10" t="s">
        <v>84</v>
      </c>
      <c r="B34" s="67">
        <v>11026.142619999999</v>
      </c>
      <c r="C34" s="68">
        <v>113.02352783708216</v>
      </c>
      <c r="D34" s="67">
        <v>10042.5091</v>
      </c>
      <c r="E34" s="29">
        <f t="shared" si="0"/>
        <v>91.07907856900187</v>
      </c>
    </row>
    <row r="35" spans="1:5" ht="15">
      <c r="A35" s="10" t="s">
        <v>85</v>
      </c>
      <c r="B35" s="67">
        <v>36999.64997</v>
      </c>
      <c r="C35" s="68">
        <v>50.05750135225869</v>
      </c>
      <c r="D35" s="67">
        <v>61718.26878</v>
      </c>
      <c r="E35" s="29">
        <f t="shared" si="0"/>
        <v>166.80770988385652</v>
      </c>
    </row>
    <row r="36" spans="1:5" ht="15">
      <c r="A36" s="8" t="s">
        <v>86</v>
      </c>
      <c r="B36" s="72">
        <v>14034.43634</v>
      </c>
      <c r="C36" s="73">
        <v>100.62157089458594</v>
      </c>
      <c r="D36" s="72">
        <v>11971.7272</v>
      </c>
      <c r="E36" s="28">
        <f t="shared" si="0"/>
        <v>85.30251525584247</v>
      </c>
    </row>
    <row r="37" spans="1:5" ht="15">
      <c r="A37" s="10" t="s">
        <v>87</v>
      </c>
      <c r="B37" s="67">
        <v>766.1012900000001</v>
      </c>
      <c r="C37" s="68">
        <v>102.11434588180708</v>
      </c>
      <c r="D37" s="67">
        <v>903.74275</v>
      </c>
      <c r="E37" s="29">
        <f t="shared" si="0"/>
        <v>117.96648325706383</v>
      </c>
    </row>
    <row r="38" spans="1:5" ht="15">
      <c r="A38" s="10" t="s">
        <v>88</v>
      </c>
      <c r="B38" s="67">
        <v>13168.758220000002</v>
      </c>
      <c r="C38" s="68">
        <v>101.45667737247517</v>
      </c>
      <c r="D38" s="67">
        <v>10939.527699999999</v>
      </c>
      <c r="E38" s="29">
        <f t="shared" si="0"/>
        <v>83.07182436826605</v>
      </c>
    </row>
    <row r="39" spans="1:5" ht="15">
      <c r="A39" s="10" t="s">
        <v>89</v>
      </c>
      <c r="B39" s="67">
        <v>99.57683</v>
      </c>
      <c r="C39" s="68">
        <v>45.71592182264229</v>
      </c>
      <c r="D39" s="67">
        <v>128.45675</v>
      </c>
      <c r="E39" s="29">
        <f t="shared" si="0"/>
        <v>129.00265051618936</v>
      </c>
    </row>
    <row r="40" spans="1:5" ht="15">
      <c r="A40" s="8" t="s">
        <v>90</v>
      </c>
      <c r="B40" s="72">
        <v>251127.38100999998</v>
      </c>
      <c r="C40" s="73">
        <v>110.2244654992041</v>
      </c>
      <c r="D40" s="72">
        <v>274834.97871</v>
      </c>
      <c r="E40" s="28">
        <f t="shared" si="0"/>
        <v>109.44046706681338</v>
      </c>
    </row>
    <row r="41" spans="1:5" ht="15">
      <c r="A41" s="10" t="s">
        <v>91</v>
      </c>
      <c r="B41" s="67">
        <v>2479.18151</v>
      </c>
      <c r="C41" s="68">
        <v>111.44520492798439</v>
      </c>
      <c r="D41" s="67">
        <v>2470.88162</v>
      </c>
      <c r="E41" s="29">
        <f t="shared" si="0"/>
        <v>99.66521652543304</v>
      </c>
    </row>
    <row r="42" spans="1:5" ht="15">
      <c r="A42" s="10" t="s">
        <v>92</v>
      </c>
      <c r="B42" s="67">
        <v>3950.50951</v>
      </c>
      <c r="C42" s="68">
        <v>107.28270886718607</v>
      </c>
      <c r="D42" s="67">
        <v>4444.55527</v>
      </c>
      <c r="E42" s="29">
        <f t="shared" si="0"/>
        <v>112.50587446377264</v>
      </c>
    </row>
    <row r="43" spans="1:5" ht="15">
      <c r="A43" s="10" t="s">
        <v>93</v>
      </c>
      <c r="B43" s="67">
        <v>26651.23736</v>
      </c>
      <c r="C43" s="68">
        <v>108.73500694296271</v>
      </c>
      <c r="D43" s="67">
        <v>29177.73098</v>
      </c>
      <c r="E43" s="29">
        <f t="shared" si="0"/>
        <v>109.47983609868687</v>
      </c>
    </row>
    <row r="44" spans="1:5" ht="15">
      <c r="A44" s="10" t="s">
        <v>94</v>
      </c>
      <c r="B44" s="67">
        <v>86582.40868000001</v>
      </c>
      <c r="C44" s="68">
        <v>113.74840566150814</v>
      </c>
      <c r="D44" s="67">
        <v>107409.30213</v>
      </c>
      <c r="E44" s="29">
        <f t="shared" si="0"/>
        <v>124.05441678918187</v>
      </c>
    </row>
    <row r="45" spans="1:5" ht="15">
      <c r="A45" s="10" t="s">
        <v>95</v>
      </c>
      <c r="B45" s="67">
        <v>53159.21383</v>
      </c>
      <c r="C45" s="68">
        <v>104.13417803667488</v>
      </c>
      <c r="D45" s="67">
        <v>56066.354799999994</v>
      </c>
      <c r="E45" s="29">
        <f t="shared" si="0"/>
        <v>105.4687433476666</v>
      </c>
    </row>
    <row r="46" spans="1:5" ht="15">
      <c r="A46" s="10" t="s">
        <v>96</v>
      </c>
      <c r="B46" s="67">
        <v>2246.29729</v>
      </c>
      <c r="C46" s="68">
        <v>99.85938050291678</v>
      </c>
      <c r="D46" s="67">
        <v>2613.5177599999997</v>
      </c>
      <c r="E46" s="29">
        <f t="shared" si="0"/>
        <v>116.34781253731556</v>
      </c>
    </row>
    <row r="47" spans="1:5" ht="15">
      <c r="A47" s="10" t="s">
        <v>97</v>
      </c>
      <c r="B47" s="67">
        <v>3992.20699</v>
      </c>
      <c r="C47" s="68">
        <v>104.71223566337855</v>
      </c>
      <c r="D47" s="67">
        <v>3534.92562</v>
      </c>
      <c r="E47" s="29">
        <f t="shared" si="0"/>
        <v>88.54564978355494</v>
      </c>
    </row>
    <row r="48" spans="1:5" ht="15">
      <c r="A48" s="10" t="s">
        <v>98</v>
      </c>
      <c r="B48" s="67">
        <v>37488.623799999994</v>
      </c>
      <c r="C48" s="68">
        <v>117.27547655066546</v>
      </c>
      <c r="D48" s="67">
        <v>37600.56713</v>
      </c>
      <c r="E48" s="29">
        <f t="shared" si="0"/>
        <v>100.29860613341587</v>
      </c>
    </row>
    <row r="49" spans="1:5" ht="15">
      <c r="A49" s="10" t="s">
        <v>99</v>
      </c>
      <c r="B49" s="67">
        <v>34577.70204</v>
      </c>
      <c r="C49" s="68">
        <v>107.3142195179654</v>
      </c>
      <c r="D49" s="67">
        <v>31517.143399999997</v>
      </c>
      <c r="E49" s="29">
        <f t="shared" si="0"/>
        <v>91.1487506125783</v>
      </c>
    </row>
    <row r="50" spans="1:5" ht="15">
      <c r="A50" s="8" t="s">
        <v>100</v>
      </c>
      <c r="B50" s="72">
        <v>462097.05267</v>
      </c>
      <c r="C50" s="73">
        <v>112.81508022753476</v>
      </c>
      <c r="D50" s="72">
        <v>471134.91407999996</v>
      </c>
      <c r="E50" s="28">
        <f t="shared" si="0"/>
        <v>101.95583619453514</v>
      </c>
    </row>
    <row r="51" spans="1:5" ht="15">
      <c r="A51" s="10" t="s">
        <v>101</v>
      </c>
      <c r="B51" s="67">
        <v>261.57413</v>
      </c>
      <c r="C51" s="68">
        <v>82.36344044200543</v>
      </c>
      <c r="D51" s="67">
        <v>300.06978000000004</v>
      </c>
      <c r="E51" s="29">
        <f t="shared" si="0"/>
        <v>114.71691791539172</v>
      </c>
    </row>
    <row r="52" spans="1:5" ht="15">
      <c r="A52" s="10" t="s">
        <v>102</v>
      </c>
      <c r="B52" s="67">
        <v>22095.87527</v>
      </c>
      <c r="C52" s="68">
        <v>103.51798351841508</v>
      </c>
      <c r="D52" s="67">
        <v>22050.096309999997</v>
      </c>
      <c r="E52" s="29">
        <f t="shared" si="0"/>
        <v>99.79281671605851</v>
      </c>
    </row>
    <row r="53" spans="1:5" ht="15">
      <c r="A53" s="10" t="s">
        <v>103</v>
      </c>
      <c r="B53" s="67">
        <v>27956.553079999998</v>
      </c>
      <c r="C53" s="68">
        <v>111.1133980046832</v>
      </c>
      <c r="D53" s="67">
        <v>30650.71954</v>
      </c>
      <c r="E53" s="29">
        <f t="shared" si="0"/>
        <v>109.63697653387531</v>
      </c>
    </row>
    <row r="54" spans="1:5" ht="15">
      <c r="A54" s="10" t="s">
        <v>104</v>
      </c>
      <c r="B54" s="67">
        <v>35977.26911</v>
      </c>
      <c r="C54" s="68">
        <v>109.85257391653785</v>
      </c>
      <c r="D54" s="67">
        <v>38085.879030000004</v>
      </c>
      <c r="E54" s="29">
        <f t="shared" si="0"/>
        <v>105.86095046167334</v>
      </c>
    </row>
    <row r="55" spans="1:5" ht="15">
      <c r="A55" s="10" t="s">
        <v>105</v>
      </c>
      <c r="B55" s="67">
        <v>21511.03604</v>
      </c>
      <c r="C55" s="68">
        <v>101.19372782746572</v>
      </c>
      <c r="D55" s="67">
        <v>23212.17166</v>
      </c>
      <c r="E55" s="29">
        <f t="shared" si="0"/>
        <v>107.90819938582558</v>
      </c>
    </row>
    <row r="56" spans="1:5" ht="15">
      <c r="A56" s="10" t="s">
        <v>106</v>
      </c>
      <c r="B56" s="67">
        <v>124272.09462</v>
      </c>
      <c r="C56" s="68">
        <v>115.07308855052148</v>
      </c>
      <c r="D56" s="67">
        <v>130751.82693000001</v>
      </c>
      <c r="E56" s="29">
        <f t="shared" si="0"/>
        <v>105.21414910548805</v>
      </c>
    </row>
    <row r="57" spans="1:5" ht="15">
      <c r="A57" s="10" t="s">
        <v>107</v>
      </c>
      <c r="B57" s="67">
        <v>85796.04167</v>
      </c>
      <c r="C57" s="68">
        <v>126.51792148727719</v>
      </c>
      <c r="D57" s="67">
        <v>83786.16549</v>
      </c>
      <c r="E57" s="29">
        <f t="shared" si="0"/>
        <v>97.65737889431932</v>
      </c>
    </row>
    <row r="58" spans="1:5" ht="15">
      <c r="A58" s="10" t="s">
        <v>108</v>
      </c>
      <c r="B58" s="67">
        <v>20559.26336</v>
      </c>
      <c r="C58" s="68">
        <v>118.16979576131872</v>
      </c>
      <c r="D58" s="67">
        <v>22173.81548</v>
      </c>
      <c r="E58" s="29">
        <f t="shared" si="0"/>
        <v>107.85316133038727</v>
      </c>
    </row>
    <row r="59" spans="1:5" ht="15">
      <c r="A59" s="10" t="s">
        <v>109</v>
      </c>
      <c r="B59" s="67">
        <v>123667.34539</v>
      </c>
      <c r="C59" s="68">
        <v>107.00684936705996</v>
      </c>
      <c r="D59" s="67">
        <v>120124.16986</v>
      </c>
      <c r="E59" s="29">
        <f t="shared" si="0"/>
        <v>97.13491421779437</v>
      </c>
    </row>
    <row r="60" spans="1:5" ht="15">
      <c r="A60" s="8" t="s">
        <v>110</v>
      </c>
      <c r="B60" s="72">
        <v>638084.80848</v>
      </c>
      <c r="C60" s="73">
        <v>115.49098294577252</v>
      </c>
      <c r="D60" s="72">
        <v>577682.1514</v>
      </c>
      <c r="E60" s="28">
        <f t="shared" si="0"/>
        <v>90.53375722517404</v>
      </c>
    </row>
    <row r="61" spans="1:5" ht="15">
      <c r="A61" s="10" t="s">
        <v>111</v>
      </c>
      <c r="B61" s="67">
        <v>50128.09241</v>
      </c>
      <c r="C61" s="45" t="s">
        <v>153</v>
      </c>
      <c r="D61" s="67">
        <v>16289.215769999999</v>
      </c>
      <c r="E61" s="29">
        <f t="shared" si="0"/>
        <v>32.495183811842956</v>
      </c>
    </row>
    <row r="62" spans="1:5" ht="15">
      <c r="A62" s="10" t="s">
        <v>112</v>
      </c>
      <c r="B62" s="67">
        <v>49108.143520000005</v>
      </c>
      <c r="C62" s="68">
        <v>96.14489037272827</v>
      </c>
      <c r="D62" s="67">
        <v>59377.90536</v>
      </c>
      <c r="E62" s="29">
        <f t="shared" si="0"/>
        <v>120.91254342737979</v>
      </c>
    </row>
    <row r="63" spans="1:5" ht="15">
      <c r="A63" s="10" t="s">
        <v>113</v>
      </c>
      <c r="B63" s="67">
        <v>3622.74388</v>
      </c>
      <c r="C63" s="68">
        <v>88.70614821509352</v>
      </c>
      <c r="D63" s="67">
        <v>3598.9864900000002</v>
      </c>
      <c r="E63" s="29">
        <f t="shared" si="0"/>
        <v>99.34421557838641</v>
      </c>
    </row>
    <row r="64" spans="1:5" ht="15">
      <c r="A64" s="10" t="s">
        <v>114</v>
      </c>
      <c r="B64" s="67">
        <v>94453.41205</v>
      </c>
      <c r="C64" s="68">
        <v>100.72145772401512</v>
      </c>
      <c r="D64" s="67">
        <v>100556.6693</v>
      </c>
      <c r="E64" s="29">
        <f t="shared" si="0"/>
        <v>106.46165884062417</v>
      </c>
    </row>
    <row r="65" spans="1:5" ht="15">
      <c r="A65" s="10" t="s">
        <v>115</v>
      </c>
      <c r="B65" s="67">
        <v>25899.64429</v>
      </c>
      <c r="C65" s="68">
        <v>113.90511711174285</v>
      </c>
      <c r="D65" s="67">
        <v>24523.14314</v>
      </c>
      <c r="E65" s="29">
        <f t="shared" si="0"/>
        <v>94.6852507525307</v>
      </c>
    </row>
    <row r="66" spans="1:5" ht="15">
      <c r="A66" s="10" t="s">
        <v>116</v>
      </c>
      <c r="B66" s="67">
        <v>71703.47003</v>
      </c>
      <c r="C66" s="68">
        <v>97.65380764342011</v>
      </c>
      <c r="D66" s="67">
        <v>71816.54892</v>
      </c>
      <c r="E66" s="29">
        <f t="shared" si="0"/>
        <v>100.15770351135404</v>
      </c>
    </row>
    <row r="67" spans="1:5" ht="15">
      <c r="A67" s="10" t="s">
        <v>117</v>
      </c>
      <c r="B67" s="67">
        <v>124288.96646</v>
      </c>
      <c r="C67" s="68">
        <v>97.3445682070294</v>
      </c>
      <c r="D67" s="67">
        <v>108039.61645</v>
      </c>
      <c r="E67" s="29">
        <f t="shared" si="0"/>
        <v>86.92615243909883</v>
      </c>
    </row>
    <row r="68" spans="1:5" ht="15">
      <c r="A68" s="10" t="s">
        <v>118</v>
      </c>
      <c r="B68" s="67">
        <v>187195.47013</v>
      </c>
      <c r="C68" s="68">
        <v>115.02056809567158</v>
      </c>
      <c r="D68" s="67">
        <v>185167.48969999998</v>
      </c>
      <c r="E68" s="29">
        <f t="shared" si="0"/>
        <v>98.91665090581964</v>
      </c>
    </row>
    <row r="69" spans="1:5" ht="15">
      <c r="A69" s="10" t="s">
        <v>119</v>
      </c>
      <c r="B69" s="67">
        <v>31684.865710000002</v>
      </c>
      <c r="C69" s="45" t="s">
        <v>153</v>
      </c>
      <c r="D69" s="67">
        <v>8312.57627</v>
      </c>
      <c r="E69" s="29">
        <f t="shared" si="0"/>
        <v>26.235163330285104</v>
      </c>
    </row>
    <row r="70" spans="1:5" ht="15">
      <c r="A70" s="8" t="s">
        <v>120</v>
      </c>
      <c r="B70" s="72">
        <v>342535.86376</v>
      </c>
      <c r="C70" s="73">
        <v>115.92106796705633</v>
      </c>
      <c r="D70" s="72">
        <v>372026.21393</v>
      </c>
      <c r="E70" s="28">
        <f t="shared" si="0"/>
        <v>108.60941971047524</v>
      </c>
    </row>
    <row r="71" spans="1:5" ht="15">
      <c r="A71" s="10" t="s">
        <v>121</v>
      </c>
      <c r="B71" s="67">
        <v>21781.30834</v>
      </c>
      <c r="C71" s="68">
        <v>103.26286981427475</v>
      </c>
      <c r="D71" s="67">
        <v>25034.01192</v>
      </c>
      <c r="E71" s="29">
        <f t="shared" si="0"/>
        <v>114.93346280777182</v>
      </c>
    </row>
    <row r="72" spans="1:5" ht="15">
      <c r="A72" s="10" t="s">
        <v>122</v>
      </c>
      <c r="B72" s="67">
        <v>61494.11562</v>
      </c>
      <c r="C72" s="68">
        <v>115.9157864998686</v>
      </c>
      <c r="D72" s="67">
        <v>74383.83954</v>
      </c>
      <c r="E72" s="29">
        <f aca="true" t="shared" si="1" ref="E72:E79">+D72/B72*100</f>
        <v>120.96090624288583</v>
      </c>
    </row>
    <row r="73" spans="1:5" ht="15">
      <c r="A73" s="10" t="s">
        <v>123</v>
      </c>
      <c r="B73" s="67">
        <v>8690.07178</v>
      </c>
      <c r="C73" s="68">
        <v>110.63242861897757</v>
      </c>
      <c r="D73" s="67">
        <v>9381.199470000001</v>
      </c>
      <c r="E73" s="29">
        <f t="shared" si="1"/>
        <v>107.95307228175739</v>
      </c>
    </row>
    <row r="74" spans="1:5" ht="15">
      <c r="A74" s="10" t="s">
        <v>124</v>
      </c>
      <c r="B74" s="67">
        <v>78279.06204</v>
      </c>
      <c r="C74" s="68">
        <v>106.81380205683062</v>
      </c>
      <c r="D74" s="67">
        <v>84188.29616</v>
      </c>
      <c r="E74" s="29">
        <f t="shared" si="1"/>
        <v>107.54893322173484</v>
      </c>
    </row>
    <row r="75" spans="1:5" ht="15">
      <c r="A75" s="10" t="s">
        <v>125</v>
      </c>
      <c r="B75" s="67">
        <v>35724.519009999996</v>
      </c>
      <c r="C75" s="68">
        <v>94.7252235685509</v>
      </c>
      <c r="D75" s="67">
        <v>36039.32821</v>
      </c>
      <c r="E75" s="29">
        <f t="shared" si="1"/>
        <v>100.88121326395432</v>
      </c>
    </row>
    <row r="76" spans="1:5" ht="15">
      <c r="A76" s="10" t="s">
        <v>126</v>
      </c>
      <c r="B76" s="67">
        <v>25223.274670000003</v>
      </c>
      <c r="C76" s="68">
        <v>139.1432108607003</v>
      </c>
      <c r="D76" s="67">
        <v>23737.29881</v>
      </c>
      <c r="E76" s="29">
        <f t="shared" si="1"/>
        <v>94.10871157912185</v>
      </c>
    </row>
    <row r="77" spans="1:5" ht="15">
      <c r="A77" s="10" t="s">
        <v>127</v>
      </c>
      <c r="B77" s="67">
        <v>11471.521980000001</v>
      </c>
      <c r="C77" s="68">
        <v>192.29053143943833</v>
      </c>
      <c r="D77" s="67">
        <v>11886.98452</v>
      </c>
      <c r="E77" s="29">
        <f t="shared" si="1"/>
        <v>103.62168630042584</v>
      </c>
    </row>
    <row r="78" spans="1:5" ht="15">
      <c r="A78" s="10" t="s">
        <v>128</v>
      </c>
      <c r="B78" s="67">
        <v>99871.99032</v>
      </c>
      <c r="C78" s="68">
        <v>127.38889741196783</v>
      </c>
      <c r="D78" s="67">
        <v>107375.25529999999</v>
      </c>
      <c r="E78" s="29">
        <f t="shared" si="1"/>
        <v>107.51288219645845</v>
      </c>
    </row>
    <row r="79" spans="1:5" ht="15">
      <c r="A79" s="8" t="s">
        <v>129</v>
      </c>
      <c r="B79" s="72">
        <v>3756.79839</v>
      </c>
      <c r="C79" s="80" t="s">
        <v>153</v>
      </c>
      <c r="D79" s="72">
        <v>18.219540000000002</v>
      </c>
      <c r="E79" s="28">
        <f t="shared" si="1"/>
        <v>0.48497518654441296</v>
      </c>
    </row>
  </sheetData>
  <sheetProtection/>
  <mergeCells count="5">
    <mergeCell ref="B2:B4"/>
    <mergeCell ref="D2:D4"/>
    <mergeCell ref="A3:A4"/>
    <mergeCell ref="C4:C5"/>
    <mergeCell ref="E4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2020-01-29T09:32:54Z</dcterms:modified>
  <cp:category/>
  <cp:version/>
  <cp:contentType/>
  <cp:contentStatus/>
</cp:coreProperties>
</file>