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2'!$G$5</definedName>
    <definedName name="bb">'Tabela 2'!#REF!</definedName>
    <definedName name="ffffffff">'Tabela 4'!$E$1</definedName>
    <definedName name="lvbionm">'Tabela 3'!$G$1</definedName>
    <definedName name="oougug">'Tabela 2'!$I$5</definedName>
    <definedName name="polje">'Tabela 2'!$C$5</definedName>
    <definedName name="svsds">'Tabela 1'!$J$1</definedName>
    <definedName name="uyfur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D6" i="5"/>
  <c r="C6" i="5"/>
  <c r="E6" i="5"/>
  <c r="F6" i="5"/>
  <c r="B6" i="5"/>
  <c r="G6" i="5" l="1"/>
  <c r="D8" i="4" l="1"/>
  <c r="G7" i="4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2" i="4"/>
  <c r="G43" i="4"/>
  <c r="G44" i="4"/>
  <c r="G45" i="4"/>
  <c r="G47" i="4"/>
  <c r="G48" i="4"/>
  <c r="G49" i="4"/>
  <c r="G50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  <c r="E6" i="4"/>
  <c r="F6" i="4"/>
  <c r="C6" i="4"/>
  <c r="B6" i="4"/>
  <c r="C42" i="3" l="1"/>
  <c r="D42" i="3"/>
  <c r="E42" i="3"/>
  <c r="B42" i="3"/>
  <c r="E17" i="1" l="1"/>
  <c r="D17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  <c r="E18" i="1" l="1"/>
  <c r="E19" i="1"/>
  <c r="E20" i="1"/>
  <c r="D18" i="1"/>
  <c r="D19" i="1"/>
  <c r="D20" i="1"/>
</calcChain>
</file>

<file path=xl/sharedStrings.xml><?xml version="1.0" encoding="utf-8"?>
<sst xmlns="http://schemas.openxmlformats.org/spreadsheetml/2006/main" count="249" uniqueCount="189">
  <si>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</si>
  <si>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</si>
  <si>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</si>
  <si>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</si>
  <si>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</si>
  <si>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</si>
  <si>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</si>
  <si>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</si>
  <si>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</si>
  <si>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</si>
  <si>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</si>
  <si>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</si>
  <si>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</si>
  <si>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</si>
  <si>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</si>
  <si>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</si>
  <si>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</si>
  <si>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</si>
  <si>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</si>
  <si>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</si>
  <si>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</si>
  <si>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</si>
  <si>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</si>
  <si>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</si>
  <si>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</si>
  <si>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</si>
  <si>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</si>
  <si>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</si>
  <si>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</si>
  <si>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</si>
  <si>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</si>
  <si>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</si>
  <si>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</si>
  <si>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</si>
  <si>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</si>
  <si>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</si>
  <si>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</si>
  <si>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</si>
  <si>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</si>
  <si>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</si>
  <si>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</si>
  <si>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</si>
  <si>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</si>
  <si>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</si>
  <si>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</si>
  <si>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</si>
  <si>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</si>
  <si>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</si>
  <si>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</si>
  <si>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</si>
  <si>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</si>
  <si>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</si>
  <si>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</si>
  <si>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</si>
  <si>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</si>
  <si>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</si>
  <si>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</si>
  <si>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</si>
  <si>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</si>
  <si>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</si>
  <si>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</si>
  <si>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</si>
  <si>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</si>
  <si>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</si>
  <si>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</si>
  <si>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</si>
  <si>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</si>
  <si>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</si>
  <si>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</si>
  <si>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</si>
  <si>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</si>
  <si>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</si>
  <si>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</si>
  <si>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</si>
  <si>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</si>
  <si>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</si>
  <si>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</si>
  <si>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</si>
  <si>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</si>
  <si>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</si>
  <si>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</si>
  <si>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</si>
  <si>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</si>
  <si>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</si>
  <si>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</si>
  <si>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</si>
  <si>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</si>
  <si>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</si>
  <si>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</si>
  <si>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</si>
  <si>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</si>
  <si>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</si>
  <si>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</si>
  <si>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</si>
  <si>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</si>
  <si>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</si>
  <si>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</si>
  <si>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</si>
  <si>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</si>
  <si>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</si>
  <si>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</si>
  <si>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</si>
  <si>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</si>
  <si>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</si>
  <si>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</si>
  <si>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</si>
  <si>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</si>
  <si>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</si>
  <si>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</si>
  <si>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</si>
  <si>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</si>
  <si>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</si>
  <si>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</si>
  <si>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</si>
  <si>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</si>
  <si>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</si>
  <si>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</si>
  <si>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</si>
  <si>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</si>
  <si>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</si>
  <si>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</si>
  <si>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</si>
  <si>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</si>
  <si>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</si>
  <si>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</si>
  <si>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</si>
  <si>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</si>
  <si>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</si>
  <si>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</si>
  <si>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</si>
  <si>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</si>
  <si>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</si>
  <si>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</si>
  <si>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</si>
  <si>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</si>
  <si>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</si>
  <si>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</si>
  <si>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</si>
  <si>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</si>
  <si>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</si>
  <si>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</si>
  <si>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</si>
  <si>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</si>
  <si>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</si>
  <si>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</si>
  <si>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</si>
  <si>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</si>
  <si>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</si>
  <si>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</si>
  <si>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</si>
  <si>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</si>
  <si>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</si>
  <si>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</si>
  <si>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</si>
  <si>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</si>
  <si>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</si>
  <si>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</si>
  <si>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</si>
  <si>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</si>
  <si>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</si>
  <si>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</si>
  <si>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</si>
  <si>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</si>
  <si>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</si>
  <si>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</si>
  <si>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</si>
  <si>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</si>
  <si>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</si>
  <si>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</si>
  <si>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</si>
  <si>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</si>
  <si>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</si>
  <si>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</si>
  <si>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</si>
  <si>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</si>
  <si>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</si>
  <si>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</si>
  <si>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</si>
  <si>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</si>
  <si>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</si>
  <si>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</si>
  <si>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</si>
  <si>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</si>
  <si>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</si>
  <si>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Jan-Apr 2019</t>
  </si>
  <si>
    <t>Jan-Apr 2020</t>
  </si>
  <si>
    <t>Jan-Apr  2019</t>
  </si>
  <si>
    <t>Jan -Apr 2019</t>
  </si>
  <si>
    <r>
      <t>300</t>
    </r>
    <r>
      <rPr>
        <sz val="11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</si>
</sst>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3" fontId="7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7" fillId="2" borderId="3" xfId="1" applyNumberFormat="1" applyFont="1" applyFill="1" applyBorder="1" applyAlignment="1"/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169" fontId="0" fillId="0" borderId="0" xfId="0" applyNumberFormat="1"/>
    <xf numFmtId="43" fontId="0" fillId="0" borderId="0" xfId="1" applyNumberFormat="1" applyFont="1"/>
    <xf numFmtId="0" fontId="0" fillId="0" borderId="0" xfId="0"/>
    <xf numFmtId="3" fontId="7" fillId="2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165" fontId="7" fillId="0" borderId="3" xfId="1" applyNumberFormat="1" applyFont="1" applyBorder="1" applyAlignment="1">
      <alignment horizontal="right"/>
    </xf>
    <xf numFmtId="3" fontId="8" fillId="0" borderId="0" xfId="0" applyNumberFormat="1" applyFont="1" applyFill="1" applyBorder="1"/>
    <xf numFmtId="167" fontId="0" fillId="0" borderId="0" xfId="0" applyNumberFormat="1"/>
    <xf numFmtId="37" fontId="12" fillId="0" borderId="3" xfId="0" applyNumberFormat="1" applyFont="1" applyBorder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5" fontId="8" fillId="2" borderId="0" xfId="1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0" fillId="0" borderId="3" xfId="0" applyNumberFormat="1" applyBorder="1"/>
    <xf numFmtId="3" fontId="12" fillId="0" borderId="3" xfId="0" applyNumberFormat="1" applyFont="1" applyBorder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0" borderId="3" xfId="1" applyNumberFormat="1" applyFont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22" sqref="A22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4"/>
      <c r="I4" s="54"/>
      <c r="K4" s="55"/>
      <c r="L4" s="55"/>
      <c r="M4" s="55"/>
      <c r="N4" s="55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4"/>
      <c r="I5" s="54"/>
      <c r="K5" s="55"/>
      <c r="L5" s="55"/>
      <c r="M5" s="55"/>
      <c r="N5" s="55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3"/>
      <c r="I6" s="54"/>
      <c r="K6" s="55"/>
      <c r="L6" s="55"/>
      <c r="M6" s="55"/>
      <c r="N6" s="55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3"/>
      <c r="I7" s="54"/>
      <c r="K7" s="55"/>
      <c r="L7" s="55"/>
      <c r="M7" s="55"/>
      <c r="N7" s="55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4"/>
      <c r="I8" s="54"/>
      <c r="K8" s="55"/>
      <c r="L8" s="55"/>
      <c r="M8" s="55"/>
      <c r="N8" s="55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4"/>
      <c r="I9" s="54"/>
      <c r="K9" s="55"/>
      <c r="L9" s="55"/>
      <c r="M9" s="55"/>
      <c r="N9" s="55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4"/>
      <c r="I10" s="54"/>
      <c r="K10" s="55"/>
      <c r="L10" s="55"/>
      <c r="M10" s="55"/>
      <c r="N10" s="55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4"/>
      <c r="I11" s="54"/>
      <c r="J11" s="53"/>
      <c r="K11" s="55"/>
      <c r="L11" s="55"/>
      <c r="M11" s="55"/>
      <c r="N11" s="55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4"/>
      <c r="I12" s="54"/>
      <c r="K12" s="55"/>
      <c r="L12" s="55"/>
      <c r="M12" s="55"/>
      <c r="N12" s="55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4"/>
      <c r="I13" s="54"/>
      <c r="K13" s="55"/>
      <c r="L13" s="55"/>
      <c r="M13" s="55"/>
      <c r="N13" s="55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4"/>
      <c r="I14" s="54"/>
      <c r="K14" s="55"/>
      <c r="L14" s="55"/>
      <c r="M14" s="55"/>
      <c r="N14" s="55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4"/>
      <c r="I15" s="54"/>
      <c r="K15" s="55"/>
      <c r="L15" s="55"/>
      <c r="M15" s="55"/>
      <c r="N15" s="55"/>
    </row>
    <row r="16" spans="1:14" x14ac:dyDescent="0.25">
      <c r="A16" s="5">
        <v>2020</v>
      </c>
      <c r="B16" s="6"/>
      <c r="C16" s="7"/>
      <c r="D16" s="11"/>
      <c r="E16" s="11"/>
      <c r="H16" s="54"/>
      <c r="I16" s="54"/>
      <c r="K16" s="55"/>
      <c r="L16" s="55"/>
      <c r="M16" s="55"/>
      <c r="N16" s="55"/>
    </row>
    <row r="17" spans="1:7" x14ac:dyDescent="0.25">
      <c r="A17" s="9" t="s">
        <v>6</v>
      </c>
      <c r="B17" s="10">
        <v>138751.59909</v>
      </c>
      <c r="C17" s="10">
        <v>31273.475600000002</v>
      </c>
      <c r="D17" s="11">
        <f>B17+C17</f>
        <v>170025.07469000001</v>
      </c>
      <c r="E17" s="10">
        <f>C17-B17</f>
        <v>-107478.12349</v>
      </c>
    </row>
    <row r="18" spans="1:7" s="15" customFormat="1" x14ac:dyDescent="0.25">
      <c r="A18" s="9" t="s">
        <v>7</v>
      </c>
      <c r="B18" s="10">
        <v>191432.91013999999</v>
      </c>
      <c r="C18" s="10">
        <v>29939.06192</v>
      </c>
      <c r="D18" s="11">
        <f t="shared" ref="D18:D20" si="0">B18+C18</f>
        <v>221371.97206</v>
      </c>
      <c r="E18" s="10">
        <f t="shared" ref="E18:E20" si="1">C18-B18</f>
        <v>-161493.84821999999</v>
      </c>
    </row>
    <row r="19" spans="1:7" s="15" customFormat="1" x14ac:dyDescent="0.25">
      <c r="A19" s="9" t="s">
        <v>8</v>
      </c>
      <c r="B19" s="10">
        <v>205907.29577</v>
      </c>
      <c r="C19" s="10">
        <v>27428.534019999999</v>
      </c>
      <c r="D19" s="11">
        <f t="shared" si="0"/>
        <v>233335.82978999999</v>
      </c>
      <c r="E19" s="10">
        <f t="shared" si="1"/>
        <v>-178478.76175000001</v>
      </c>
    </row>
    <row r="20" spans="1:7" x14ac:dyDescent="0.25">
      <c r="A20" s="9" t="s">
        <v>9</v>
      </c>
      <c r="B20" s="10">
        <v>151286.75086</v>
      </c>
      <c r="C20" s="10">
        <v>25728.672440000002</v>
      </c>
      <c r="D20" s="11">
        <f t="shared" si="0"/>
        <v>177015.42329999999</v>
      </c>
      <c r="E20" s="10">
        <f t="shared" si="1"/>
        <v>-125558.07842000001</v>
      </c>
    </row>
    <row r="21" spans="1:7" s="58" customFormat="1" x14ac:dyDescent="0.25">
      <c r="A21" s="82"/>
      <c r="B21" s="60"/>
      <c r="C21" s="60"/>
      <c r="D21" s="53"/>
    </row>
    <row r="22" spans="1:7" x14ac:dyDescent="0.25">
      <c r="A22" s="13" t="s">
        <v>18</v>
      </c>
      <c r="B22" s="50"/>
      <c r="C22" s="50"/>
      <c r="D22" s="81"/>
      <c r="G22" s="50"/>
    </row>
    <row r="23" spans="1:7" x14ac:dyDescent="0.25">
      <c r="C23" s="60"/>
      <c r="D23" s="53"/>
      <c r="G23" s="50"/>
    </row>
    <row r="27" spans="1:7" x14ac:dyDescent="0.25">
      <c r="E27" s="29"/>
    </row>
    <row r="31" spans="1:7" x14ac:dyDescent="0.25">
      <c r="A31" s="54"/>
      <c r="B31" s="54"/>
      <c r="C31" s="54"/>
      <c r="D31" s="54"/>
    </row>
    <row r="32" spans="1:7" x14ac:dyDescent="0.25">
      <c r="A32" s="54"/>
      <c r="B32" s="54"/>
      <c r="C32" s="54"/>
      <c r="D32" s="54"/>
    </row>
    <row r="33" spans="1:4" x14ac:dyDescent="0.25">
      <c r="A33" s="54"/>
      <c r="B33" s="54"/>
      <c r="C33" s="54"/>
      <c r="D33" s="54"/>
    </row>
    <row r="34" spans="1:4" x14ac:dyDescent="0.25">
      <c r="A34" s="54"/>
      <c r="B34" s="54"/>
      <c r="C34" s="54"/>
      <c r="D34" s="54"/>
    </row>
    <row r="35" spans="1:4" x14ac:dyDescent="0.25">
      <c r="A35" s="54"/>
      <c r="B35" s="54"/>
      <c r="C35" s="54"/>
      <c r="D35" s="54"/>
    </row>
    <row r="36" spans="1:4" x14ac:dyDescent="0.25">
      <c r="A36" s="54"/>
      <c r="B36" s="54"/>
      <c r="C36" s="54"/>
      <c r="D36" s="54"/>
    </row>
    <row r="37" spans="1:4" x14ac:dyDescent="0.25">
      <c r="A37" s="54"/>
      <c r="B37" s="54"/>
      <c r="C37" s="54"/>
      <c r="D37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32" sqref="D32"/>
    </sheetView>
  </sheetViews>
  <sheetFormatPr defaultRowHeight="15" x14ac:dyDescent="0.25"/>
  <cols>
    <col min="1" max="1" width="14.7109375" customWidth="1"/>
    <col min="3" max="3" width="12.7109375" customWidth="1"/>
    <col min="10" max="10" width="11.42578125" customWidth="1"/>
    <col min="11" max="11" width="13.42578125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89" t="s">
        <v>2</v>
      </c>
      <c r="C2" s="90"/>
      <c r="D2" s="90"/>
      <c r="E2" s="91"/>
      <c r="F2" s="89" t="s">
        <v>3</v>
      </c>
      <c r="G2" s="90"/>
      <c r="H2" s="90"/>
      <c r="I2" s="91"/>
      <c r="J2" s="92" t="s">
        <v>5</v>
      </c>
      <c r="K2" s="93"/>
    </row>
    <row r="3" spans="1:14" x14ac:dyDescent="0.25">
      <c r="A3" s="20" t="s">
        <v>21</v>
      </c>
      <c r="B3" s="94" t="s">
        <v>184</v>
      </c>
      <c r="C3" s="95"/>
      <c r="D3" s="94" t="s">
        <v>185</v>
      </c>
      <c r="E3" s="95"/>
      <c r="F3" s="94" t="s">
        <v>184</v>
      </c>
      <c r="G3" s="95"/>
      <c r="H3" s="94" t="s">
        <v>185</v>
      </c>
      <c r="I3" s="95"/>
      <c r="J3" s="21" t="s">
        <v>184</v>
      </c>
      <c r="K3" s="21" t="s">
        <v>185</v>
      </c>
    </row>
    <row r="4" spans="1:14" ht="2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66">
        <v>100</v>
      </c>
      <c r="C5" s="80">
        <v>765598.68855999992</v>
      </c>
      <c r="D5" s="66">
        <v>100</v>
      </c>
      <c r="E5" s="84">
        <v>687378.55585999996</v>
      </c>
      <c r="F5" s="66">
        <v>100</v>
      </c>
      <c r="G5" s="80">
        <v>125147.8</v>
      </c>
      <c r="H5" s="66">
        <v>100</v>
      </c>
      <c r="I5" s="80">
        <v>114369.74398</v>
      </c>
      <c r="J5" s="80">
        <v>-640450.88855999988</v>
      </c>
      <c r="K5" s="80">
        <v>-573008.81187999994</v>
      </c>
    </row>
    <row r="6" spans="1:14" x14ac:dyDescent="0.25">
      <c r="A6" s="26" t="s">
        <v>25</v>
      </c>
      <c r="B6" s="87">
        <f t="shared" ref="B6:B19" si="0">C6/polje*100</f>
        <v>83.422063157040895</v>
      </c>
      <c r="C6" s="64">
        <v>638678.22149999999</v>
      </c>
      <c r="D6" s="87">
        <f t="shared" ref="D6:D19" si="1">E6/uyfur*100</f>
        <v>83.437061280220078</v>
      </c>
      <c r="E6" s="64">
        <v>573528.46687999996</v>
      </c>
      <c r="F6" s="87">
        <f t="shared" ref="F6:F19" si="2">G6/aaa*100</f>
        <v>96.306610839343563</v>
      </c>
      <c r="G6" s="64">
        <v>120525.60472</v>
      </c>
      <c r="H6" s="87">
        <f t="shared" ref="H6:H19" si="3">I6/oougug*100</f>
        <v>89.018858622087834</v>
      </c>
      <c r="I6" s="64">
        <v>101810.6407</v>
      </c>
      <c r="J6" s="64">
        <v>-518152.61677999998</v>
      </c>
      <c r="K6" s="64">
        <v>-471717.82617999997</v>
      </c>
      <c r="M6" s="60"/>
      <c r="N6" s="60"/>
    </row>
    <row r="7" spans="1:14" x14ac:dyDescent="0.25">
      <c r="A7" s="26" t="s">
        <v>26</v>
      </c>
      <c r="B7" s="87">
        <f t="shared" si="0"/>
        <v>47.71366959981043</v>
      </c>
      <c r="C7" s="64">
        <v>365295.22872000001</v>
      </c>
      <c r="D7" s="87">
        <f t="shared" si="1"/>
        <v>46.748694173032682</v>
      </c>
      <c r="E7" s="64">
        <v>321340.49888999999</v>
      </c>
      <c r="F7" s="87">
        <f t="shared" si="2"/>
        <v>46.738833139695622</v>
      </c>
      <c r="G7" s="64">
        <v>58492.621420000003</v>
      </c>
      <c r="H7" s="87">
        <f t="shared" si="3"/>
        <v>45.660229692506825</v>
      </c>
      <c r="I7" s="64">
        <v>52221.487799999995</v>
      </c>
      <c r="J7" s="64">
        <v>-306802.60730000003</v>
      </c>
      <c r="K7" s="64">
        <v>-269119.01108999999</v>
      </c>
      <c r="M7" s="60"/>
      <c r="N7" s="60"/>
    </row>
    <row r="8" spans="1:14" x14ac:dyDescent="0.25">
      <c r="A8" s="26" t="s">
        <v>27</v>
      </c>
      <c r="B8" s="87">
        <f t="shared" si="0"/>
        <v>27.451165101300891</v>
      </c>
      <c r="C8" s="64">
        <v>210165.76001</v>
      </c>
      <c r="D8" s="87">
        <f t="shared" si="1"/>
        <v>28.562461333167843</v>
      </c>
      <c r="E8" s="64">
        <v>196332.23423</v>
      </c>
      <c r="F8" s="87">
        <f t="shared" si="2"/>
        <v>42.844482028449562</v>
      </c>
      <c r="G8" s="64">
        <v>53618.926679999997</v>
      </c>
      <c r="H8" s="87">
        <f t="shared" si="3"/>
        <v>37.528054559172233</v>
      </c>
      <c r="I8" s="64">
        <v>42920.73992</v>
      </c>
      <c r="J8" s="64">
        <v>-156546.83332999999</v>
      </c>
      <c r="K8" s="64">
        <v>-153411.49431000001</v>
      </c>
      <c r="M8" s="60"/>
      <c r="N8" s="60"/>
    </row>
    <row r="9" spans="1:14" x14ac:dyDescent="0.25">
      <c r="A9" s="26" t="s">
        <v>28</v>
      </c>
      <c r="B9" s="87">
        <f t="shared" si="0"/>
        <v>0.30752843691887849</v>
      </c>
      <c r="C9" s="64">
        <v>2354.4336800000001</v>
      </c>
      <c r="D9" s="87">
        <f t="shared" si="1"/>
        <v>0.40522142366153618</v>
      </c>
      <c r="E9" s="64">
        <v>2785.40517</v>
      </c>
      <c r="F9" s="87">
        <f t="shared" si="2"/>
        <v>5.7612678768623983E-3</v>
      </c>
      <c r="G9" s="64">
        <v>7.2101000000000006</v>
      </c>
      <c r="H9" s="87">
        <f t="shared" si="3"/>
        <v>0.77244851588938568</v>
      </c>
      <c r="I9" s="64">
        <v>883.44739000000004</v>
      </c>
      <c r="J9" s="64">
        <v>-2347.2235800000003</v>
      </c>
      <c r="K9" s="64">
        <v>-1901.95778</v>
      </c>
      <c r="M9" s="60"/>
      <c r="N9" s="60"/>
    </row>
    <row r="10" spans="1:14" x14ac:dyDescent="0.25">
      <c r="A10" s="26" t="s">
        <v>29</v>
      </c>
      <c r="B10" s="87">
        <f t="shared" si="0"/>
        <v>13.888462929579187</v>
      </c>
      <c r="C10" s="64">
        <v>106329.89005</v>
      </c>
      <c r="D10" s="87">
        <f t="shared" si="1"/>
        <v>13.856899641105427</v>
      </c>
      <c r="E10" s="64">
        <v>95249.356639999998</v>
      </c>
      <c r="F10" s="87">
        <f t="shared" si="2"/>
        <v>2.9147851340574906</v>
      </c>
      <c r="G10" s="64">
        <v>3647.7894700000002</v>
      </c>
      <c r="H10" s="87">
        <f t="shared" si="3"/>
        <v>9.5424284519763241</v>
      </c>
      <c r="I10" s="64">
        <v>10913.65099</v>
      </c>
      <c r="J10" s="64">
        <v>-102682.10058</v>
      </c>
      <c r="K10" s="64">
        <v>-84335.705650000004</v>
      </c>
      <c r="M10" s="60"/>
      <c r="N10" s="60"/>
    </row>
    <row r="11" spans="1:14" x14ac:dyDescent="0.25">
      <c r="A11" s="26" t="s">
        <v>30</v>
      </c>
      <c r="B11" s="87">
        <f t="shared" si="0"/>
        <v>2.2402510096065624</v>
      </c>
      <c r="C11" s="64">
        <v>17151.332350000001</v>
      </c>
      <c r="D11" s="87">
        <f t="shared" si="1"/>
        <v>2.2714475330795785</v>
      </c>
      <c r="E11" s="64">
        <v>15613.44325</v>
      </c>
      <c r="F11" s="87">
        <f t="shared" si="2"/>
        <v>0.7213646424467709</v>
      </c>
      <c r="G11" s="64">
        <v>902.77197999999999</v>
      </c>
      <c r="H11" s="87">
        <f t="shared" si="3"/>
        <v>0.66161683472188526</v>
      </c>
      <c r="I11" s="64">
        <v>756.68948</v>
      </c>
      <c r="J11" s="64">
        <v>-16248.560370000001</v>
      </c>
      <c r="K11" s="64">
        <v>-14856.753769999999</v>
      </c>
      <c r="M11" s="60"/>
      <c r="N11" s="60"/>
    </row>
    <row r="12" spans="1:14" x14ac:dyDescent="0.25">
      <c r="A12" s="26" t="s">
        <v>31</v>
      </c>
      <c r="B12" s="87">
        <f t="shared" si="0"/>
        <v>0.14169446685448225</v>
      </c>
      <c r="C12" s="64">
        <v>1084.81098</v>
      </c>
      <c r="D12" s="87">
        <f t="shared" si="1"/>
        <v>2.937012193338167E-2</v>
      </c>
      <c r="E12" s="64">
        <v>201.88392000000002</v>
      </c>
      <c r="F12" s="87">
        <f t="shared" si="2"/>
        <v>5.1478116275316073E-2</v>
      </c>
      <c r="G12" s="64">
        <v>64.423730000000006</v>
      </c>
      <c r="H12" s="87">
        <f t="shared" si="3"/>
        <v>4.6475753245801754E-3</v>
      </c>
      <c r="I12" s="64">
        <v>5.3154200000000005</v>
      </c>
      <c r="J12" s="64">
        <v>-1020.38725</v>
      </c>
      <c r="K12" s="64">
        <v>-196.56850000000003</v>
      </c>
      <c r="M12" s="60"/>
      <c r="N12" s="60"/>
    </row>
    <row r="13" spans="1:14" x14ac:dyDescent="0.25">
      <c r="A13" s="26" t="s">
        <v>32</v>
      </c>
      <c r="B13" s="87">
        <f t="shared" si="0"/>
        <v>1.194187509280652</v>
      </c>
      <c r="C13" s="64">
        <v>9142.6839099999997</v>
      </c>
      <c r="D13" s="87">
        <f t="shared" si="1"/>
        <v>1.083804184243031</v>
      </c>
      <c r="E13" s="64">
        <v>7449.8375500000002</v>
      </c>
      <c r="F13" s="87">
        <f t="shared" si="2"/>
        <v>0.64677291170919504</v>
      </c>
      <c r="G13" s="64">
        <v>809.42206999999996</v>
      </c>
      <c r="H13" s="87">
        <f t="shared" si="3"/>
        <v>0.57248337472408506</v>
      </c>
      <c r="I13" s="64">
        <v>654.74777000000006</v>
      </c>
      <c r="J13" s="64">
        <v>-8333.2618399999992</v>
      </c>
      <c r="K13" s="64">
        <v>-6795.0897800000002</v>
      </c>
      <c r="M13" s="60"/>
      <c r="N13" s="60"/>
    </row>
    <row r="14" spans="1:14" x14ac:dyDescent="0.25">
      <c r="A14" s="26" t="s">
        <v>33</v>
      </c>
      <c r="B14" s="87">
        <f t="shared" si="0"/>
        <v>8.8981498215642656</v>
      </c>
      <c r="C14" s="64">
        <v>68124.118340000001</v>
      </c>
      <c r="D14" s="87">
        <f t="shared" si="1"/>
        <v>8.9130176738417521</v>
      </c>
      <c r="E14" s="64">
        <v>61266.172170000005</v>
      </c>
      <c r="F14" s="87">
        <f t="shared" si="2"/>
        <v>2.1996358226033537</v>
      </c>
      <c r="G14" s="64">
        <v>2752.7958399999998</v>
      </c>
      <c r="H14" s="87">
        <f t="shared" si="3"/>
        <v>8.6895600393561363</v>
      </c>
      <c r="I14" s="64">
        <v>9938.2275700000009</v>
      </c>
      <c r="J14" s="64">
        <v>-65371.322500000002</v>
      </c>
      <c r="K14" s="64">
        <v>-51327.944600000003</v>
      </c>
      <c r="M14" s="60"/>
      <c r="N14" s="60"/>
    </row>
    <row r="15" spans="1:14" x14ac:dyDescent="0.25">
      <c r="A15" s="26" t="s">
        <v>34</v>
      </c>
      <c r="B15" s="87">
        <f t="shared" si="0"/>
        <v>0.276086605369668</v>
      </c>
      <c r="C15" s="64">
        <v>2113.7154300000002</v>
      </c>
      <c r="D15" s="87">
        <f t="shared" si="1"/>
        <v>0.28088074664831897</v>
      </c>
      <c r="E15" s="64">
        <v>1930.7140200000001</v>
      </c>
      <c r="F15" s="87">
        <f t="shared" si="2"/>
        <v>0.47498259657780645</v>
      </c>
      <c r="G15" s="64">
        <v>594.43027000000006</v>
      </c>
      <c r="H15" s="87">
        <f t="shared" si="3"/>
        <v>0.22193974662073909</v>
      </c>
      <c r="I15" s="64">
        <v>253.83192000000003</v>
      </c>
      <c r="J15" s="64">
        <v>-1519.2851600000001</v>
      </c>
      <c r="K15" s="64">
        <v>-1676.8821</v>
      </c>
      <c r="M15" s="60"/>
      <c r="N15" s="60"/>
    </row>
    <row r="16" spans="1:14" x14ac:dyDescent="0.25">
      <c r="A16" s="26" t="s">
        <v>35</v>
      </c>
      <c r="B16" s="87">
        <f t="shared" si="0"/>
        <v>1.7049484129278301</v>
      </c>
      <c r="C16" s="64">
        <v>13053.062689999999</v>
      </c>
      <c r="D16" s="87">
        <f t="shared" si="1"/>
        <v>1.6127722003387432</v>
      </c>
      <c r="E16" s="64">
        <v>11085.850259999999</v>
      </c>
      <c r="F16" s="87">
        <f t="shared" si="2"/>
        <v>2.3521561305911884</v>
      </c>
      <c r="G16" s="64">
        <v>2943.6716499999998</v>
      </c>
      <c r="H16" s="87">
        <f t="shared" si="3"/>
        <v>2.3461776485826844</v>
      </c>
      <c r="I16" s="64">
        <v>2683.3173700000002</v>
      </c>
      <c r="J16" s="64">
        <v>-10109.391039999999</v>
      </c>
      <c r="K16" s="64">
        <v>-8402.5328899999986</v>
      </c>
      <c r="M16" s="60"/>
      <c r="N16" s="60"/>
    </row>
    <row r="17" spans="1:14" x14ac:dyDescent="0.25">
      <c r="A17" s="26" t="s">
        <v>36</v>
      </c>
      <c r="B17" s="87">
        <f t="shared" si="0"/>
        <v>0.9921163480943882</v>
      </c>
      <c r="C17" s="64">
        <v>7595.6297500000001</v>
      </c>
      <c r="D17" s="87">
        <f t="shared" si="1"/>
        <v>0.8701521161824276</v>
      </c>
      <c r="E17" s="64">
        <v>5981.2390500000001</v>
      </c>
      <c r="F17" s="87">
        <f t="shared" si="2"/>
        <v>0.11403528467939508</v>
      </c>
      <c r="G17" s="64">
        <v>142.71265</v>
      </c>
      <c r="H17" s="87">
        <f t="shared" si="3"/>
        <v>7.4625173607912446E-2</v>
      </c>
      <c r="I17" s="64">
        <v>85.348619999999997</v>
      </c>
      <c r="J17" s="64">
        <v>-7452.9170999999997</v>
      </c>
      <c r="K17" s="64">
        <v>-5895.8904300000004</v>
      </c>
      <c r="M17" s="60"/>
      <c r="N17" s="60"/>
    </row>
    <row r="18" spans="1:14" x14ac:dyDescent="0.25">
      <c r="A18" s="26" t="s">
        <v>37</v>
      </c>
      <c r="B18" s="87">
        <f t="shared" si="0"/>
        <v>5.6288710552856021</v>
      </c>
      <c r="C18" s="64">
        <v>43094.562979999995</v>
      </c>
      <c r="D18" s="87">
        <f t="shared" si="1"/>
        <v>5.8401041533475118</v>
      </c>
      <c r="E18" s="64">
        <v>40143.623590000003</v>
      </c>
      <c r="F18" s="87">
        <f t="shared" si="2"/>
        <v>2.8048884199322717</v>
      </c>
      <c r="G18" s="64">
        <v>3510.2561499999997</v>
      </c>
      <c r="H18" s="87">
        <f t="shared" si="3"/>
        <v>1.9769192981627937</v>
      </c>
      <c r="I18" s="64">
        <v>2260.9975399999998</v>
      </c>
      <c r="J18" s="64">
        <v>-39584.306829999994</v>
      </c>
      <c r="K18" s="64">
        <v>-37882.626050000006</v>
      </c>
      <c r="M18" s="60"/>
      <c r="N18" s="60"/>
    </row>
    <row r="19" spans="1:14" x14ac:dyDescent="0.25">
      <c r="A19" s="26" t="s">
        <v>38</v>
      </c>
      <c r="B19" s="87">
        <f t="shared" si="0"/>
        <v>0.41898260249548624</v>
      </c>
      <c r="C19" s="64">
        <v>3207.7253100000003</v>
      </c>
      <c r="D19" s="87">
        <f t="shared" si="1"/>
        <v>0.38343179715615172</v>
      </c>
      <c r="E19" s="64">
        <v>2635.6279500000001</v>
      </c>
      <c r="F19" s="87">
        <f t="shared" si="2"/>
        <v>1.3204059520023523E-2</v>
      </c>
      <c r="G19" s="64">
        <v>16.52459</v>
      </c>
      <c r="H19" s="87">
        <f t="shared" si="3"/>
        <v>4.0388304102593483E-4</v>
      </c>
      <c r="I19" s="64">
        <v>0.46192</v>
      </c>
      <c r="J19" s="64">
        <v>-3191.2007200000003</v>
      </c>
      <c r="K19" s="64">
        <v>-2635.1660299999999</v>
      </c>
      <c r="M19" s="60"/>
      <c r="N19" s="60"/>
    </row>
    <row r="20" spans="1:14" x14ac:dyDescent="0.25">
      <c r="A20" s="28"/>
      <c r="B20" s="29"/>
      <c r="C20" s="15"/>
      <c r="D20" s="29"/>
      <c r="E20" s="15"/>
      <c r="F20" s="29"/>
      <c r="G20" s="15"/>
      <c r="H20" s="30"/>
      <c r="I20" s="15"/>
      <c r="J20" s="15"/>
      <c r="K20" s="15"/>
    </row>
    <row r="21" spans="1:14" x14ac:dyDescent="0.25">
      <c r="A21" s="13" t="s">
        <v>18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4" x14ac:dyDescent="0.25">
      <c r="B22" s="29"/>
      <c r="C22" s="56"/>
      <c r="E22" s="57"/>
      <c r="F22" s="53"/>
      <c r="G22" s="53"/>
      <c r="H22" s="53"/>
      <c r="I22" s="53"/>
      <c r="J22" s="53"/>
      <c r="K22" s="5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5" workbookViewId="0">
      <selection activeCell="A45" sqref="A45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0" max="10" width="9.85546875" bestFit="1" customWidth="1"/>
    <col min="11" max="11" width="14.7109375" customWidth="1"/>
    <col min="13" max="13" width="11.5703125" bestFit="1" customWidth="1"/>
  </cols>
  <sheetData>
    <row r="1" spans="1:17" x14ac:dyDescent="0.25">
      <c r="A1" s="97" t="s">
        <v>39</v>
      </c>
      <c r="B1" s="97"/>
      <c r="C1" s="97"/>
      <c r="D1" s="97"/>
      <c r="E1" s="97"/>
      <c r="F1" s="97"/>
      <c r="G1" s="97"/>
    </row>
    <row r="2" spans="1:17" x14ac:dyDescent="0.25">
      <c r="A2" s="98" t="s">
        <v>40</v>
      </c>
      <c r="B2" s="101" t="s">
        <v>2</v>
      </c>
      <c r="C2" s="101"/>
      <c r="D2" s="101" t="s">
        <v>3</v>
      </c>
      <c r="E2" s="101"/>
      <c r="F2" s="101" t="s">
        <v>5</v>
      </c>
      <c r="G2" s="101"/>
      <c r="K2" s="54"/>
      <c r="L2" s="58"/>
      <c r="M2" s="58"/>
      <c r="N2" s="58"/>
      <c r="O2" s="58"/>
    </row>
    <row r="3" spans="1:17" x14ac:dyDescent="0.25">
      <c r="A3" s="99"/>
      <c r="B3" s="96" t="s">
        <v>184</v>
      </c>
      <c r="C3" s="96" t="s">
        <v>185</v>
      </c>
      <c r="D3" s="96" t="s">
        <v>184</v>
      </c>
      <c r="E3" s="96" t="s">
        <v>185</v>
      </c>
      <c r="F3" s="96" t="s">
        <v>184</v>
      </c>
      <c r="G3" s="96" t="s">
        <v>185</v>
      </c>
      <c r="K3" s="54"/>
      <c r="L3" s="54"/>
      <c r="M3" s="54"/>
      <c r="N3" s="54"/>
      <c r="O3" s="54"/>
    </row>
    <row r="4" spans="1:17" x14ac:dyDescent="0.25">
      <c r="A4" s="100"/>
      <c r="B4" s="96"/>
      <c r="C4" s="96"/>
      <c r="D4" s="96"/>
      <c r="E4" s="96"/>
      <c r="F4" s="96"/>
      <c r="G4" s="96"/>
      <c r="K4" s="54"/>
      <c r="L4" s="54"/>
      <c r="M4" s="54"/>
      <c r="N4" s="54"/>
      <c r="O4" s="54"/>
    </row>
    <row r="5" spans="1:17" x14ac:dyDescent="0.25">
      <c r="A5" s="47" t="s">
        <v>24</v>
      </c>
      <c r="B5" s="69">
        <v>765598.68855999992</v>
      </c>
      <c r="C5" s="69">
        <v>687378.55585999996</v>
      </c>
      <c r="D5" s="69">
        <v>125147.8</v>
      </c>
      <c r="E5" s="69">
        <v>114369.74398</v>
      </c>
      <c r="F5" s="61">
        <v>-640450.88855999988</v>
      </c>
      <c r="G5" s="61">
        <v>-573008.81187999994</v>
      </c>
      <c r="I5" s="30"/>
      <c r="J5" s="60"/>
      <c r="K5" s="60"/>
      <c r="L5" s="60"/>
      <c r="M5" s="60"/>
      <c r="N5" s="60"/>
      <c r="O5" s="60"/>
      <c r="P5" s="60"/>
      <c r="Q5" s="60"/>
    </row>
    <row r="6" spans="1:17" x14ac:dyDescent="0.25">
      <c r="A6" s="47" t="s">
        <v>41</v>
      </c>
      <c r="B6" s="69">
        <v>365295.22872000001</v>
      </c>
      <c r="C6" s="69">
        <v>321340.49888999999</v>
      </c>
      <c r="D6" s="69">
        <v>58492.621420000003</v>
      </c>
      <c r="E6" s="69">
        <v>52221.487799999995</v>
      </c>
      <c r="F6" s="61">
        <v>-306802.60730000003</v>
      </c>
      <c r="G6" s="61">
        <v>-269119.01108999999</v>
      </c>
      <c r="I6" s="30"/>
      <c r="J6" s="60"/>
      <c r="K6" s="60"/>
      <c r="L6" s="60"/>
      <c r="M6" s="60"/>
      <c r="N6" s="60"/>
      <c r="P6" s="30"/>
      <c r="Q6" s="30"/>
    </row>
    <row r="7" spans="1:17" x14ac:dyDescent="0.25">
      <c r="A7" s="48" t="s">
        <v>42</v>
      </c>
      <c r="B7" s="64">
        <v>11795.18057</v>
      </c>
      <c r="C7" s="64">
        <v>10262.9953</v>
      </c>
      <c r="D7" s="64">
        <v>807.11802999999998</v>
      </c>
      <c r="E7" s="64">
        <v>549.07935999999995</v>
      </c>
      <c r="F7" s="64">
        <v>-10988.062540000001</v>
      </c>
      <c r="G7" s="64">
        <v>-9713.9159400000008</v>
      </c>
      <c r="I7" s="30"/>
      <c r="J7" s="60"/>
      <c r="K7" s="60"/>
    </row>
    <row r="8" spans="1:17" x14ac:dyDescent="0.25">
      <c r="A8" s="48" t="s">
        <v>43</v>
      </c>
      <c r="B8" s="64">
        <v>6852.17076</v>
      </c>
      <c r="C8" s="64">
        <v>7624.6694600000001</v>
      </c>
      <c r="D8" s="64">
        <v>53.031440000000003</v>
      </c>
      <c r="E8" s="64">
        <v>182.35153</v>
      </c>
      <c r="F8" s="64">
        <v>-6799.1393200000002</v>
      </c>
      <c r="G8" s="64">
        <v>-7442.3179300000002</v>
      </c>
      <c r="I8" s="30"/>
      <c r="J8" s="60"/>
      <c r="K8" s="60"/>
    </row>
    <row r="9" spans="1:17" x14ac:dyDescent="0.25">
      <c r="A9" s="48" t="s">
        <v>44</v>
      </c>
      <c r="B9" s="64">
        <v>4231.3814499999999</v>
      </c>
      <c r="C9" s="64">
        <v>4451.4046600000001</v>
      </c>
      <c r="D9" s="64">
        <v>889.28754000000004</v>
      </c>
      <c r="E9" s="64">
        <v>235.41445000000002</v>
      </c>
      <c r="F9" s="64">
        <v>-3342.0939099999996</v>
      </c>
      <c r="G9" s="64">
        <v>-4215.9902099999999</v>
      </c>
      <c r="I9" s="30"/>
      <c r="J9" s="60"/>
      <c r="K9" s="60"/>
    </row>
    <row r="10" spans="1:17" x14ac:dyDescent="0.25">
      <c r="A10" s="48" t="s">
        <v>45</v>
      </c>
      <c r="B10" s="64">
        <v>10404.333849999999</v>
      </c>
      <c r="C10" s="64">
        <v>9929.7594200000003</v>
      </c>
      <c r="D10" s="64">
        <v>10367.197289999998</v>
      </c>
      <c r="E10" s="64">
        <v>7793.3872199999996</v>
      </c>
      <c r="F10" s="64">
        <v>-37.136560000000827</v>
      </c>
      <c r="G10" s="64">
        <v>-2136.3722000000007</v>
      </c>
      <c r="I10" s="30"/>
      <c r="J10" s="60"/>
      <c r="K10" s="60"/>
    </row>
    <row r="11" spans="1:17" x14ac:dyDescent="0.25">
      <c r="A11" s="48" t="s">
        <v>46</v>
      </c>
      <c r="B11" s="64">
        <v>4669.2783600000002</v>
      </c>
      <c r="C11" s="64">
        <v>2229.1960099999997</v>
      </c>
      <c r="D11" s="64">
        <v>658.21550999999999</v>
      </c>
      <c r="E11" s="64">
        <v>440.49233000000004</v>
      </c>
      <c r="F11" s="64">
        <v>-4011.0628500000003</v>
      </c>
      <c r="G11" s="64">
        <v>-1788.7036799999996</v>
      </c>
      <c r="I11" s="30"/>
      <c r="J11" s="60"/>
      <c r="K11" s="60"/>
    </row>
    <row r="12" spans="1:17" x14ac:dyDescent="0.25">
      <c r="A12" s="48" t="s">
        <v>47</v>
      </c>
      <c r="B12" s="64">
        <v>210.17052999999999</v>
      </c>
      <c r="C12" s="64">
        <v>111.11228999999999</v>
      </c>
      <c r="D12" s="64">
        <v>3.5000000000000003E-2</v>
      </c>
      <c r="E12" s="64">
        <v>6.8547700000000003</v>
      </c>
      <c r="F12" s="64">
        <v>-210.13552999999999</v>
      </c>
      <c r="G12" s="64">
        <v>-104.25751999999999</v>
      </c>
      <c r="I12" s="30"/>
      <c r="J12" s="60"/>
      <c r="K12" s="60"/>
      <c r="L12" s="55"/>
      <c r="M12" s="55"/>
      <c r="N12" s="55"/>
      <c r="O12" s="55"/>
    </row>
    <row r="13" spans="1:17" x14ac:dyDescent="0.25">
      <c r="A13" s="48" t="s">
        <v>48</v>
      </c>
      <c r="B13" s="64">
        <v>1810.0734499999999</v>
      </c>
      <c r="C13" s="64">
        <v>831.43148999999994</v>
      </c>
      <c r="D13" s="64">
        <v>282.71754999999996</v>
      </c>
      <c r="E13" s="64">
        <v>6.42</v>
      </c>
      <c r="F13" s="64">
        <v>-1527.3559</v>
      </c>
      <c r="G13" s="64">
        <v>-825.01148999999998</v>
      </c>
      <c r="I13" s="30"/>
      <c r="J13" s="60"/>
      <c r="K13" s="60"/>
    </row>
    <row r="14" spans="1:17" x14ac:dyDescent="0.25">
      <c r="A14" s="48" t="s">
        <v>49</v>
      </c>
      <c r="B14" s="64">
        <v>21063.975200000001</v>
      </c>
      <c r="C14" s="64">
        <v>18074.908670000001</v>
      </c>
      <c r="D14" s="64">
        <v>963.28915000000006</v>
      </c>
      <c r="E14" s="64">
        <v>45.682760000000002</v>
      </c>
      <c r="F14" s="64">
        <v>-20100.68605</v>
      </c>
      <c r="G14" s="64">
        <v>-18029.225910000001</v>
      </c>
      <c r="I14" s="30"/>
      <c r="J14" s="60"/>
      <c r="K14" s="60"/>
    </row>
    <row r="15" spans="1:17" x14ac:dyDescent="0.25">
      <c r="A15" s="48" t="s">
        <v>50</v>
      </c>
      <c r="B15" s="64">
        <v>37327.85684</v>
      </c>
      <c r="C15" s="64">
        <v>34413.552939999994</v>
      </c>
      <c r="D15" s="64">
        <v>1078.14526</v>
      </c>
      <c r="E15" s="64">
        <v>1740.44697</v>
      </c>
      <c r="F15" s="64">
        <v>-36249.711580000003</v>
      </c>
      <c r="G15" s="64">
        <v>-32673.105969999993</v>
      </c>
      <c r="I15" s="30"/>
      <c r="J15" s="60"/>
      <c r="K15" s="60"/>
    </row>
    <row r="16" spans="1:17" x14ac:dyDescent="0.25">
      <c r="A16" s="48" t="s">
        <v>51</v>
      </c>
      <c r="B16" s="64">
        <v>13643.15717</v>
      </c>
      <c r="C16" s="64">
        <v>17523.065160000002</v>
      </c>
      <c r="D16" s="64">
        <v>390.40084000000002</v>
      </c>
      <c r="E16" s="64">
        <v>460.42803000000004</v>
      </c>
      <c r="F16" s="64">
        <v>-13252.75633</v>
      </c>
      <c r="G16" s="64">
        <v>-17062.637130000003</v>
      </c>
      <c r="I16" s="30"/>
      <c r="J16" s="60"/>
      <c r="K16" s="60"/>
    </row>
    <row r="17" spans="1:13" x14ac:dyDescent="0.25">
      <c r="A17" s="48" t="s">
        <v>52</v>
      </c>
      <c r="B17" s="64">
        <v>1851.73939</v>
      </c>
      <c r="C17" s="64">
        <v>2078.8827999999999</v>
      </c>
      <c r="D17" s="64">
        <v>0.35181000000000001</v>
      </c>
      <c r="E17" s="64">
        <v>5</v>
      </c>
      <c r="F17" s="64">
        <v>-1851.3875800000001</v>
      </c>
      <c r="G17" s="64">
        <v>-2073.8827999999999</v>
      </c>
      <c r="I17" s="30"/>
      <c r="J17" s="60"/>
      <c r="K17" s="60"/>
    </row>
    <row r="18" spans="1:13" x14ac:dyDescent="0.25">
      <c r="A18" s="48" t="s">
        <v>53</v>
      </c>
      <c r="B18" s="64">
        <v>54412.432119999998</v>
      </c>
      <c r="C18" s="64">
        <v>40642.264640000001</v>
      </c>
      <c r="D18" s="64">
        <v>4109.3283700000002</v>
      </c>
      <c r="E18" s="64">
        <v>1234.7518700000001</v>
      </c>
      <c r="F18" s="64">
        <v>-50303.103749999995</v>
      </c>
      <c r="G18" s="64">
        <v>-39407.512770000001</v>
      </c>
      <c r="I18" s="30"/>
      <c r="J18" s="60"/>
      <c r="K18" s="60"/>
    </row>
    <row r="19" spans="1:13" x14ac:dyDescent="0.25">
      <c r="A19" s="48" t="s">
        <v>54</v>
      </c>
      <c r="B19" s="64">
        <v>266.38835999999998</v>
      </c>
      <c r="C19" s="64">
        <v>95.729380000000006</v>
      </c>
      <c r="D19" s="64">
        <v>16.308160000000001</v>
      </c>
      <c r="E19" s="64">
        <v>18.355439999999998</v>
      </c>
      <c r="F19" s="64">
        <v>-250.08019999999999</v>
      </c>
      <c r="G19" s="64">
        <v>-77.373940000000005</v>
      </c>
      <c r="I19" s="30"/>
      <c r="J19" s="60"/>
      <c r="K19" s="60"/>
    </row>
    <row r="20" spans="1:13" x14ac:dyDescent="0.25">
      <c r="A20" s="48" t="s">
        <v>55</v>
      </c>
      <c r="B20" s="64">
        <v>178.34373000000002</v>
      </c>
      <c r="C20" s="64">
        <v>295.59254999999996</v>
      </c>
      <c r="D20" s="64">
        <v>0.40200000000000002</v>
      </c>
      <c r="E20" s="64">
        <v>0</v>
      </c>
      <c r="F20" s="64">
        <v>-177.94173000000004</v>
      </c>
      <c r="G20" s="64">
        <v>-295.59254999999996</v>
      </c>
      <c r="I20" s="30"/>
      <c r="J20" s="60"/>
      <c r="K20" s="60"/>
    </row>
    <row r="21" spans="1:13" x14ac:dyDescent="0.25">
      <c r="A21" s="48" t="s">
        <v>56</v>
      </c>
      <c r="B21" s="64">
        <v>298.49842000000001</v>
      </c>
      <c r="C21" s="64">
        <v>268.02312999999998</v>
      </c>
      <c r="D21" s="64">
        <v>12.853579999999999</v>
      </c>
      <c r="E21" s="64">
        <v>80.858840000000001</v>
      </c>
      <c r="F21" s="64">
        <v>-285.64483999999999</v>
      </c>
      <c r="G21" s="64">
        <v>-187.16428999999999</v>
      </c>
      <c r="I21" s="30"/>
      <c r="J21" s="60"/>
      <c r="K21" s="60"/>
    </row>
    <row r="22" spans="1:13" x14ac:dyDescent="0.25">
      <c r="A22" s="48" t="s">
        <v>57</v>
      </c>
      <c r="B22" s="64">
        <v>252.89866000000001</v>
      </c>
      <c r="C22" s="64">
        <v>228.6087</v>
      </c>
      <c r="D22" s="64">
        <v>16.53585</v>
      </c>
      <c r="E22" s="64">
        <v>31.176770000000001</v>
      </c>
      <c r="F22" s="64">
        <v>-236.36281</v>
      </c>
      <c r="G22" s="64">
        <v>-197.43192999999999</v>
      </c>
      <c r="I22" s="30"/>
      <c r="J22" s="60"/>
      <c r="K22" s="60"/>
    </row>
    <row r="23" spans="1:13" x14ac:dyDescent="0.25">
      <c r="A23" s="48" t="s">
        <v>58</v>
      </c>
      <c r="B23" s="64">
        <v>5854.9703399999999</v>
      </c>
      <c r="C23" s="64">
        <v>7562.9935400000004</v>
      </c>
      <c r="D23" s="64">
        <v>16004.75144</v>
      </c>
      <c r="E23" s="64">
        <v>10994.581169999999</v>
      </c>
      <c r="F23" s="64">
        <v>10149.7811</v>
      </c>
      <c r="G23" s="64">
        <v>3431.5876299999991</v>
      </c>
      <c r="I23" s="30"/>
      <c r="J23" s="60"/>
      <c r="K23" s="60"/>
    </row>
    <row r="24" spans="1:13" x14ac:dyDescent="0.25">
      <c r="A24" s="48" t="s">
        <v>59</v>
      </c>
      <c r="B24" s="64">
        <v>0.77151999999999998</v>
      </c>
      <c r="C24" s="64">
        <v>3.5037399999999996</v>
      </c>
      <c r="D24" s="64">
        <v>80.893000000000001</v>
      </c>
      <c r="E24" s="64">
        <v>203.3176</v>
      </c>
      <c r="F24" s="64">
        <v>80.121480000000005</v>
      </c>
      <c r="G24" s="64">
        <v>199.81386000000001</v>
      </c>
      <c r="I24" s="30"/>
      <c r="J24" s="60"/>
      <c r="K24" s="60"/>
    </row>
    <row r="25" spans="1:13" x14ac:dyDescent="0.25">
      <c r="A25" s="48" t="s">
        <v>60</v>
      </c>
      <c r="B25" s="64">
        <v>73109.313590000005</v>
      </c>
      <c r="C25" s="64">
        <v>65004.318759999995</v>
      </c>
      <c r="D25" s="64">
        <v>6444.6293399999995</v>
      </c>
      <c r="E25" s="64">
        <v>5277.3494099999998</v>
      </c>
      <c r="F25" s="64">
        <v>-66664.684250000006</v>
      </c>
      <c r="G25" s="64">
        <v>-59726.969349999992</v>
      </c>
      <c r="I25" s="30"/>
      <c r="J25" s="60"/>
      <c r="K25" s="60"/>
    </row>
    <row r="26" spans="1:13" x14ac:dyDescent="0.25">
      <c r="A26" s="48" t="s">
        <v>61</v>
      </c>
      <c r="B26" s="64">
        <v>13212.41461</v>
      </c>
      <c r="C26" s="64">
        <v>12097.91913</v>
      </c>
      <c r="D26" s="64">
        <v>4444.7087599999995</v>
      </c>
      <c r="E26" s="64">
        <v>3967.12102</v>
      </c>
      <c r="F26" s="64">
        <v>-8767.7058500000003</v>
      </c>
      <c r="G26" s="64">
        <v>-8130.7981099999997</v>
      </c>
      <c r="I26" s="30"/>
      <c r="J26" s="60"/>
      <c r="K26" s="60"/>
    </row>
    <row r="27" spans="1:13" x14ac:dyDescent="0.25">
      <c r="A27" s="48" t="s">
        <v>62</v>
      </c>
      <c r="B27" s="64">
        <v>1641.7962299999999</v>
      </c>
      <c r="C27" s="64">
        <v>904.2894399999999</v>
      </c>
      <c r="D27" s="64">
        <v>13.58263</v>
      </c>
      <c r="E27" s="64">
        <v>0</v>
      </c>
      <c r="F27" s="64">
        <v>-1628.2135999999998</v>
      </c>
      <c r="G27" s="64">
        <v>-904.2894399999999</v>
      </c>
      <c r="I27" s="30"/>
      <c r="J27" s="60"/>
      <c r="K27" s="60"/>
    </row>
    <row r="28" spans="1:13" x14ac:dyDescent="0.25">
      <c r="A28" s="48" t="s">
        <v>63</v>
      </c>
      <c r="B28" s="64">
        <v>43009.873679999997</v>
      </c>
      <c r="C28" s="64">
        <v>37476.414700000001</v>
      </c>
      <c r="D28" s="64">
        <v>786.12974999999994</v>
      </c>
      <c r="E28" s="64">
        <v>814.51674000000003</v>
      </c>
      <c r="F28" s="64">
        <v>-42223.743929999997</v>
      </c>
      <c r="G28" s="64">
        <v>-36661.897960000002</v>
      </c>
      <c r="I28" s="30"/>
      <c r="J28" s="60"/>
      <c r="K28" s="60"/>
    </row>
    <row r="29" spans="1:13" x14ac:dyDescent="0.25">
      <c r="A29" s="48" t="s">
        <v>64</v>
      </c>
      <c r="B29" s="64">
        <v>12279.42447</v>
      </c>
      <c r="C29" s="64">
        <v>7315.6088899999995</v>
      </c>
      <c r="D29" s="64">
        <v>185.2722</v>
      </c>
      <c r="E29" s="64">
        <v>229.74897000000001</v>
      </c>
      <c r="F29" s="64">
        <v>-12094.15227</v>
      </c>
      <c r="G29" s="64">
        <v>-7085.8599199999999</v>
      </c>
      <c r="I29" s="30"/>
      <c r="J29" s="60"/>
      <c r="K29" s="60"/>
    </row>
    <row r="30" spans="1:13" x14ac:dyDescent="0.25">
      <c r="A30" s="48" t="s">
        <v>65</v>
      </c>
      <c r="B30" s="64">
        <v>2182.1671900000001</v>
      </c>
      <c r="C30" s="64">
        <v>2092.09645</v>
      </c>
      <c r="D30" s="64">
        <v>3.9528000000000003</v>
      </c>
      <c r="E30" s="64">
        <v>2.7316400000000001</v>
      </c>
      <c r="F30" s="64">
        <v>-2178.2143900000001</v>
      </c>
      <c r="G30" s="64">
        <v>-2089.36481</v>
      </c>
      <c r="I30" s="30"/>
      <c r="J30" s="60"/>
      <c r="K30" s="50"/>
      <c r="M30" s="29"/>
    </row>
    <row r="31" spans="1:13" x14ac:dyDescent="0.25">
      <c r="A31" s="48" t="s">
        <v>66</v>
      </c>
      <c r="B31" s="64">
        <v>17397.769260000001</v>
      </c>
      <c r="C31" s="64">
        <v>13763.1412</v>
      </c>
      <c r="D31" s="64">
        <v>6823.6829800000005</v>
      </c>
      <c r="E31" s="64">
        <v>15445.5479</v>
      </c>
      <c r="F31" s="64">
        <v>-10574.08628</v>
      </c>
      <c r="G31" s="64">
        <v>1682.4066999999995</v>
      </c>
      <c r="I31" s="30"/>
      <c r="J31" s="60"/>
      <c r="K31" s="60"/>
    </row>
    <row r="32" spans="1:13" x14ac:dyDescent="0.25">
      <c r="A32" s="48" t="s">
        <v>67</v>
      </c>
      <c r="B32" s="64">
        <v>13789.725930000001</v>
      </c>
      <c r="C32" s="64">
        <v>16520.741900000001</v>
      </c>
      <c r="D32" s="64">
        <v>246.85623000000001</v>
      </c>
      <c r="E32" s="64">
        <v>360.32222999999999</v>
      </c>
      <c r="F32" s="64">
        <v>-13542.869700000001</v>
      </c>
      <c r="G32" s="64">
        <v>-16160.419670000001</v>
      </c>
      <c r="I32" s="30"/>
      <c r="J32" s="60"/>
      <c r="K32" s="60"/>
    </row>
    <row r="33" spans="1:16" x14ac:dyDescent="0.25">
      <c r="A33" s="48" t="s">
        <v>68</v>
      </c>
      <c r="B33" s="64">
        <v>4246.1608299999998</v>
      </c>
      <c r="C33" s="64">
        <v>3339.2374900000004</v>
      </c>
      <c r="D33" s="64">
        <v>1530.81394</v>
      </c>
      <c r="E33" s="64">
        <v>862.33834000000002</v>
      </c>
      <c r="F33" s="64">
        <v>-2715.3468899999998</v>
      </c>
      <c r="G33" s="64">
        <v>-2476.8991500000002</v>
      </c>
      <c r="I33" s="30"/>
      <c r="J33" s="60"/>
      <c r="K33" s="60"/>
    </row>
    <row r="34" spans="1:16" x14ac:dyDescent="0.25">
      <c r="A34" s="48" t="s">
        <v>69</v>
      </c>
      <c r="B34" s="64">
        <v>9302.9622100000015</v>
      </c>
      <c r="C34" s="64">
        <v>6199.0370499999999</v>
      </c>
      <c r="D34" s="64">
        <v>2282.1309700000002</v>
      </c>
      <c r="E34" s="64">
        <v>1233.21244</v>
      </c>
      <c r="F34" s="64">
        <v>-7020.8312400000013</v>
      </c>
      <c r="G34" s="64">
        <v>-4965.8246099999997</v>
      </c>
      <c r="I34" s="30"/>
      <c r="J34" s="60"/>
      <c r="K34" s="60"/>
    </row>
    <row r="35" spans="1:16" x14ac:dyDescent="0.25">
      <c r="A35" s="47" t="s">
        <v>70</v>
      </c>
      <c r="B35" s="69">
        <v>210165.76001</v>
      </c>
      <c r="C35" s="69">
        <v>196332.23423</v>
      </c>
      <c r="D35" s="69">
        <v>53618.926679999997</v>
      </c>
      <c r="E35" s="69">
        <v>42920.73992</v>
      </c>
      <c r="F35" s="61">
        <v>-156546.83332999999</v>
      </c>
      <c r="G35" s="61">
        <v>-153411.49431000001</v>
      </c>
      <c r="I35" s="30"/>
      <c r="J35" s="60"/>
      <c r="K35" s="60"/>
      <c r="P35" s="30"/>
    </row>
    <row r="36" spans="1:16" x14ac:dyDescent="0.25">
      <c r="A36" s="48" t="s">
        <v>71</v>
      </c>
      <c r="B36" s="64">
        <v>13202.198259999999</v>
      </c>
      <c r="C36" s="64">
        <v>12227.54465</v>
      </c>
      <c r="D36" s="64">
        <v>3936.1106099999997</v>
      </c>
      <c r="E36" s="64">
        <v>3209.6317000000004</v>
      </c>
      <c r="F36" s="62">
        <v>-9266.0876499999995</v>
      </c>
      <c r="G36" s="62">
        <v>-9017.9129499999999</v>
      </c>
      <c r="I36" s="30"/>
      <c r="J36" s="60"/>
      <c r="K36" s="60"/>
    </row>
    <row r="37" spans="1:16" x14ac:dyDescent="0.25">
      <c r="A37" s="48" t="s">
        <v>72</v>
      </c>
      <c r="B37" s="64">
        <v>46717.89402</v>
      </c>
      <c r="C37" s="64">
        <v>42504.473210000004</v>
      </c>
      <c r="D37" s="64">
        <v>12090.128279999999</v>
      </c>
      <c r="E37" s="64">
        <v>5454.6355800000001</v>
      </c>
      <c r="F37" s="62">
        <v>-34627.765740000003</v>
      </c>
      <c r="G37" s="62">
        <v>-37049.837630000002</v>
      </c>
      <c r="I37" s="30"/>
      <c r="J37" s="60"/>
      <c r="K37" s="60"/>
    </row>
    <row r="38" spans="1:16" x14ac:dyDescent="0.25">
      <c r="A38" s="48" t="s">
        <v>73</v>
      </c>
      <c r="B38" s="64">
        <v>262.83504999999997</v>
      </c>
      <c r="C38" s="64">
        <v>53.809550000000002</v>
      </c>
      <c r="D38" s="64">
        <v>0</v>
      </c>
      <c r="E38" s="64">
        <v>0</v>
      </c>
      <c r="F38" s="62">
        <v>-262.83504999999997</v>
      </c>
      <c r="G38" s="62">
        <v>-53.809550000000002</v>
      </c>
      <c r="I38" s="30"/>
      <c r="J38" s="60"/>
      <c r="K38" s="60"/>
    </row>
    <row r="39" spans="1:16" x14ac:dyDescent="0.25">
      <c r="A39" s="48" t="s">
        <v>74</v>
      </c>
      <c r="B39" s="64">
        <v>7942.4370699999999</v>
      </c>
      <c r="C39" s="64">
        <v>8828.6420899999994</v>
      </c>
      <c r="D39" s="64">
        <v>1295.6889099999999</v>
      </c>
      <c r="E39" s="64">
        <v>1284.3908799999999</v>
      </c>
      <c r="F39" s="62">
        <v>-6646.7481600000001</v>
      </c>
      <c r="G39" s="62">
        <v>-7544.2512099999994</v>
      </c>
      <c r="I39" s="30"/>
      <c r="J39" s="60"/>
      <c r="K39" s="60"/>
    </row>
    <row r="40" spans="1:16" x14ac:dyDescent="0.25">
      <c r="A40" s="48" t="s">
        <v>75</v>
      </c>
      <c r="B40" s="64">
        <v>140422.69850999999</v>
      </c>
      <c r="C40" s="64">
        <v>131051.201</v>
      </c>
      <c r="D40" s="64">
        <v>30678.104179999998</v>
      </c>
      <c r="E40" s="64">
        <v>27218.420630000001</v>
      </c>
      <c r="F40" s="62">
        <v>-109744.59432999999</v>
      </c>
      <c r="G40" s="62">
        <v>-103832.78036999999</v>
      </c>
      <c r="I40" s="30"/>
      <c r="J40" s="60"/>
      <c r="K40" s="60"/>
    </row>
    <row r="41" spans="1:16" x14ac:dyDescent="0.25">
      <c r="A41" s="48" t="s">
        <v>76</v>
      </c>
      <c r="B41" s="64">
        <v>1617.6971000000001</v>
      </c>
      <c r="C41" s="64">
        <v>1666.5637300000001</v>
      </c>
      <c r="D41" s="64">
        <v>5618.8946999999998</v>
      </c>
      <c r="E41" s="64">
        <v>5753.6611299999995</v>
      </c>
      <c r="F41" s="62">
        <v>4001.1975999999995</v>
      </c>
      <c r="G41" s="62">
        <v>4087.0973999999997</v>
      </c>
      <c r="I41" s="30"/>
      <c r="J41" s="60"/>
      <c r="K41" s="60"/>
    </row>
    <row r="42" spans="1:16" x14ac:dyDescent="0.25">
      <c r="A42" s="47" t="s">
        <v>77</v>
      </c>
      <c r="B42" s="27">
        <f>B5-B6-B35</f>
        <v>190137.69982999991</v>
      </c>
      <c r="C42" s="59">
        <f t="shared" ref="C42:E42" si="0">C5-C6-C35</f>
        <v>169705.82273999997</v>
      </c>
      <c r="D42" s="59">
        <f t="shared" si="0"/>
        <v>13036.25190000001</v>
      </c>
      <c r="E42" s="59">
        <f t="shared" si="0"/>
        <v>19227.516260000004</v>
      </c>
      <c r="F42" s="61">
        <v>-177101.44792999991</v>
      </c>
      <c r="G42" s="61">
        <v>-150478.30647999997</v>
      </c>
      <c r="I42" s="30"/>
      <c r="J42" s="60"/>
      <c r="K42" s="60"/>
    </row>
    <row r="43" spans="1:16" x14ac:dyDescent="0.25">
      <c r="B43" s="30"/>
      <c r="C43" s="30"/>
      <c r="D43" s="30"/>
      <c r="E43" s="30"/>
      <c r="F43" s="30"/>
      <c r="G43" s="30"/>
    </row>
    <row r="45" spans="1:16" x14ac:dyDescent="0.25">
      <c r="A45" s="13" t="s">
        <v>18</v>
      </c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65" workbookViewId="0">
      <selection activeCell="A82" sqref="A82"/>
    </sheetView>
  </sheetViews>
  <sheetFormatPr defaultRowHeight="15" x14ac:dyDescent="0.25"/>
  <cols>
    <col min="1" max="1" width="41.140625" customWidth="1"/>
    <col min="2" max="2" width="12.28515625" customWidth="1"/>
    <col min="3" max="3" width="11.42578125" customWidth="1"/>
    <col min="4" max="4" width="12.42578125" style="53" customWidth="1"/>
    <col min="5" max="6" width="11.140625" bestFit="1" customWidth="1"/>
    <col min="7" max="7" width="12.140625" style="53" customWidth="1"/>
    <col min="9" max="9" width="9.140625" style="75"/>
  </cols>
  <sheetData>
    <row r="1" spans="1:17" x14ac:dyDescent="0.25">
      <c r="A1" s="17" t="s">
        <v>78</v>
      </c>
      <c r="B1" s="33"/>
      <c r="C1" s="34"/>
      <c r="D1" s="70"/>
      <c r="E1" s="34"/>
      <c r="F1" s="34"/>
      <c r="G1" s="70"/>
      <c r="I1" s="75" t="s">
        <v>188</v>
      </c>
    </row>
    <row r="2" spans="1:17" x14ac:dyDescent="0.25">
      <c r="A2" s="98" t="s">
        <v>79</v>
      </c>
      <c r="B2" s="94" t="s">
        <v>80</v>
      </c>
      <c r="C2" s="102"/>
      <c r="D2" s="103"/>
      <c r="E2" s="104" t="s">
        <v>81</v>
      </c>
      <c r="F2" s="105"/>
      <c r="G2" s="106"/>
    </row>
    <row r="3" spans="1:17" ht="24" x14ac:dyDescent="0.25">
      <c r="A3" s="99"/>
      <c r="B3" s="107" t="s">
        <v>184</v>
      </c>
      <c r="C3" s="109" t="s">
        <v>185</v>
      </c>
      <c r="D3" s="71" t="s">
        <v>185</v>
      </c>
      <c r="E3" s="107" t="s">
        <v>184</v>
      </c>
      <c r="F3" s="109" t="s">
        <v>185</v>
      </c>
      <c r="G3" s="71" t="s">
        <v>185</v>
      </c>
    </row>
    <row r="4" spans="1:17" ht="24" x14ac:dyDescent="0.25">
      <c r="A4" s="100"/>
      <c r="B4" s="108"/>
      <c r="C4" s="110"/>
      <c r="D4" s="72" t="s">
        <v>184</v>
      </c>
      <c r="E4" s="108"/>
      <c r="F4" s="110"/>
      <c r="G4" s="72" t="s">
        <v>184</v>
      </c>
    </row>
    <row r="5" spans="1:17" x14ac:dyDescent="0.25">
      <c r="A5" s="37"/>
      <c r="B5" s="38" t="s">
        <v>23</v>
      </c>
      <c r="C5" s="38" t="s">
        <v>23</v>
      </c>
      <c r="D5" s="73" t="s">
        <v>82</v>
      </c>
      <c r="E5" s="38" t="s">
        <v>23</v>
      </c>
      <c r="F5" s="38" t="s">
        <v>23</v>
      </c>
      <c r="G5" s="74" t="s">
        <v>82</v>
      </c>
      <c r="J5" s="15"/>
    </row>
    <row r="6" spans="1:17" x14ac:dyDescent="0.25">
      <c r="A6" s="31" t="s">
        <v>83</v>
      </c>
      <c r="B6" s="40">
        <f>B7+B18+B21+B31+B36+B40+B50+B60+B70+B79</f>
        <v>765598.68855999992</v>
      </c>
      <c r="C6" s="63">
        <f>C7+C18+C21+C31+C36+C40+C50+C60+C70+C79</f>
        <v>687378.55585999996</v>
      </c>
      <c r="D6" s="85">
        <f>C6/B6*100</f>
        <v>89.783141759670102</v>
      </c>
      <c r="E6" s="63">
        <f t="shared" ref="E6:F6" si="0">E7+E18+E21+E31+E36+E40+E50+E60+E70+E79</f>
        <v>125147.8</v>
      </c>
      <c r="F6" s="63">
        <f t="shared" si="0"/>
        <v>114369.74398</v>
      </c>
      <c r="G6" s="66">
        <f>F6/E6*100</f>
        <v>91.387738322207824</v>
      </c>
      <c r="I6" s="76"/>
      <c r="J6" s="15"/>
      <c r="K6" s="30"/>
      <c r="L6" s="30"/>
      <c r="M6" s="30"/>
      <c r="N6" s="30"/>
      <c r="O6" s="30"/>
      <c r="P6" s="30"/>
      <c r="Q6" s="30"/>
    </row>
    <row r="7" spans="1:17" x14ac:dyDescent="0.25">
      <c r="A7" s="31" t="s">
        <v>84</v>
      </c>
      <c r="B7" s="63">
        <v>128056.44362999999</v>
      </c>
      <c r="C7" s="63">
        <v>141230.67550000001</v>
      </c>
      <c r="D7" s="85">
        <f t="shared" ref="D7:D70" si="1">C7/B7*100</f>
        <v>110.28783206572955</v>
      </c>
      <c r="E7" s="63">
        <v>5534.4400300000007</v>
      </c>
      <c r="F7" s="63">
        <v>6769.3110299999998</v>
      </c>
      <c r="G7" s="66">
        <f t="shared" ref="G7:G70" si="2">F7/E7*100</f>
        <v>122.31248316552812</v>
      </c>
      <c r="J7" s="15"/>
      <c r="K7" s="30"/>
      <c r="M7" s="30"/>
    </row>
    <row r="8" spans="1:17" x14ac:dyDescent="0.25">
      <c r="A8" s="32" t="s">
        <v>85</v>
      </c>
      <c r="B8" s="64">
        <v>7869.4837699999998</v>
      </c>
      <c r="C8" s="64">
        <v>8888.4435299999986</v>
      </c>
      <c r="D8" s="86">
        <f>C8/B8*100</f>
        <v>112.94824145752065</v>
      </c>
      <c r="E8" s="64">
        <v>38.773780000000002</v>
      </c>
      <c r="F8" s="64">
        <v>32.186</v>
      </c>
      <c r="G8" s="87">
        <f t="shared" si="2"/>
        <v>83.009703980370233</v>
      </c>
      <c r="J8" s="15"/>
      <c r="K8" s="30"/>
      <c r="M8" s="30"/>
    </row>
    <row r="9" spans="1:17" x14ac:dyDescent="0.25">
      <c r="A9" s="32" t="s">
        <v>86</v>
      </c>
      <c r="B9" s="64">
        <v>30639.672269999999</v>
      </c>
      <c r="C9" s="64">
        <v>34071.947030000003</v>
      </c>
      <c r="D9" s="86">
        <f t="shared" si="1"/>
        <v>111.20206094162639</v>
      </c>
      <c r="E9" s="64">
        <v>3409.2687000000001</v>
      </c>
      <c r="F9" s="64">
        <v>4207.5835999999999</v>
      </c>
      <c r="G9" s="87">
        <f t="shared" si="2"/>
        <v>123.41601587460677</v>
      </c>
      <c r="J9" s="15"/>
      <c r="K9" s="30"/>
      <c r="M9" s="30"/>
    </row>
    <row r="10" spans="1:17" x14ac:dyDescent="0.25">
      <c r="A10" s="32" t="s">
        <v>87</v>
      </c>
      <c r="B10" s="64">
        <v>14156.18122</v>
      </c>
      <c r="C10" s="64">
        <v>14691.434939999999</v>
      </c>
      <c r="D10" s="86">
        <f t="shared" si="1"/>
        <v>103.78106010146143</v>
      </c>
      <c r="E10" s="64">
        <v>12.627190000000001</v>
      </c>
      <c r="F10" s="64">
        <v>23.371359999999999</v>
      </c>
      <c r="G10" s="87">
        <f t="shared" si="2"/>
        <v>185.08757688765274</v>
      </c>
      <c r="J10" s="15"/>
      <c r="K10" s="30"/>
      <c r="M10" s="30"/>
    </row>
    <row r="11" spans="1:17" x14ac:dyDescent="0.25">
      <c r="A11" s="32" t="s">
        <v>88</v>
      </c>
      <c r="B11" s="64">
        <v>5055.4913799999995</v>
      </c>
      <c r="C11" s="64">
        <v>3990.5123900000003</v>
      </c>
      <c r="D11" s="86">
        <f t="shared" si="1"/>
        <v>78.93421410600844</v>
      </c>
      <c r="E11" s="64">
        <v>0.7732</v>
      </c>
      <c r="F11" s="64">
        <v>5.9813499999999999</v>
      </c>
      <c r="G11" s="87" t="s">
        <v>94</v>
      </c>
      <c r="J11" s="15"/>
      <c r="K11" s="30"/>
      <c r="M11" s="30"/>
    </row>
    <row r="12" spans="1:17" x14ac:dyDescent="0.25">
      <c r="A12" s="32" t="s">
        <v>89</v>
      </c>
      <c r="B12" s="64">
        <v>18601.841420000001</v>
      </c>
      <c r="C12" s="64">
        <v>22420.424039999998</v>
      </c>
      <c r="D12" s="86">
        <f t="shared" si="1"/>
        <v>120.52798179375081</v>
      </c>
      <c r="E12" s="64">
        <v>173.13261</v>
      </c>
      <c r="F12" s="64">
        <v>138.98679000000001</v>
      </c>
      <c r="G12" s="87">
        <f t="shared" si="2"/>
        <v>80.277649600499885</v>
      </c>
      <c r="J12" s="15"/>
      <c r="K12" s="30"/>
      <c r="M12" s="30"/>
    </row>
    <row r="13" spans="1:17" x14ac:dyDescent="0.25">
      <c r="A13" s="32" t="s">
        <v>90</v>
      </c>
      <c r="B13" s="64">
        <v>20682.885690000003</v>
      </c>
      <c r="C13" s="64">
        <v>23365.372579999999</v>
      </c>
      <c r="D13" s="86">
        <f t="shared" si="1"/>
        <v>112.96959684545836</v>
      </c>
      <c r="E13" s="64">
        <v>587.62966000000006</v>
      </c>
      <c r="F13" s="64">
        <v>1086.24289</v>
      </c>
      <c r="G13" s="87">
        <f t="shared" si="2"/>
        <v>184.85161045138528</v>
      </c>
      <c r="J13" s="15"/>
      <c r="K13" s="30"/>
      <c r="M13" s="30"/>
    </row>
    <row r="14" spans="1:17" x14ac:dyDescent="0.25">
      <c r="A14" s="32" t="s">
        <v>91</v>
      </c>
      <c r="B14" s="64">
        <v>2655.5877099999998</v>
      </c>
      <c r="C14" s="64">
        <v>3184.56131</v>
      </c>
      <c r="D14" s="86">
        <f t="shared" si="1"/>
        <v>119.91926675997459</v>
      </c>
      <c r="E14" s="64">
        <v>16.840709999999998</v>
      </c>
      <c r="F14" s="64">
        <v>29.294250000000002</v>
      </c>
      <c r="G14" s="87">
        <f t="shared" si="2"/>
        <v>173.9490199641227</v>
      </c>
      <c r="J14" s="15"/>
      <c r="K14" s="30"/>
      <c r="M14" s="30"/>
    </row>
    <row r="15" spans="1:17" x14ac:dyDescent="0.25">
      <c r="A15" s="32" t="s">
        <v>92</v>
      </c>
      <c r="B15" s="64">
        <v>10290.96256</v>
      </c>
      <c r="C15" s="64">
        <v>9484.6024199999993</v>
      </c>
      <c r="D15" s="86">
        <f t="shared" si="1"/>
        <v>92.164385641298068</v>
      </c>
      <c r="E15" s="64">
        <v>552.10438999999997</v>
      </c>
      <c r="F15" s="64">
        <v>678.84885999999995</v>
      </c>
      <c r="G15" s="87">
        <f t="shared" si="2"/>
        <v>122.95661333176501</v>
      </c>
      <c r="J15" s="15"/>
      <c r="K15" s="30"/>
      <c r="M15" s="30"/>
    </row>
    <row r="16" spans="1:17" x14ac:dyDescent="0.25">
      <c r="A16" s="32" t="s">
        <v>93</v>
      </c>
      <c r="B16" s="64">
        <v>5793.9561199999998</v>
      </c>
      <c r="C16" s="64">
        <v>6489.65164</v>
      </c>
      <c r="D16" s="86">
        <f t="shared" si="1"/>
        <v>112.00726249200521</v>
      </c>
      <c r="E16" s="64">
        <v>619.19269999999995</v>
      </c>
      <c r="F16" s="64">
        <v>542.91534000000001</v>
      </c>
      <c r="G16" s="87">
        <f t="shared" si="2"/>
        <v>87.681159677754607</v>
      </c>
      <c r="J16" s="15"/>
      <c r="K16" s="30"/>
      <c r="M16" s="30"/>
    </row>
    <row r="17" spans="1:13" x14ac:dyDescent="0.25">
      <c r="A17" s="32" t="s">
        <v>95</v>
      </c>
      <c r="B17" s="64">
        <v>12310.38149</v>
      </c>
      <c r="C17" s="64">
        <v>14643.725619999999</v>
      </c>
      <c r="D17" s="86">
        <f t="shared" si="1"/>
        <v>118.95427962078533</v>
      </c>
      <c r="E17" s="64">
        <v>124.09708999999999</v>
      </c>
      <c r="F17" s="64">
        <v>23.900590000000001</v>
      </c>
      <c r="G17" s="87">
        <f t="shared" si="2"/>
        <v>19.259589406971592</v>
      </c>
      <c r="J17" s="15"/>
      <c r="K17" s="30"/>
      <c r="M17" s="30"/>
    </row>
    <row r="18" spans="1:13" x14ac:dyDescent="0.25">
      <c r="A18" s="31" t="s">
        <v>96</v>
      </c>
      <c r="B18" s="63">
        <v>20122.95048</v>
      </c>
      <c r="C18" s="63">
        <v>17426.854179999998</v>
      </c>
      <c r="D18" s="85">
        <f t="shared" si="1"/>
        <v>86.601883741255421</v>
      </c>
      <c r="E18" s="63">
        <v>4544.0369800000008</v>
      </c>
      <c r="F18" s="63">
        <v>3811.51134</v>
      </c>
      <c r="G18" s="66">
        <f t="shared" si="2"/>
        <v>83.879408481398386</v>
      </c>
      <c r="J18" s="15"/>
      <c r="K18" s="30"/>
      <c r="M18" s="30"/>
    </row>
    <row r="19" spans="1:13" x14ac:dyDescent="0.25">
      <c r="A19" s="42" t="s">
        <v>97</v>
      </c>
      <c r="B19" s="64">
        <v>16762.060580000001</v>
      </c>
      <c r="C19" s="64">
        <v>13624.317560000001</v>
      </c>
      <c r="D19" s="86">
        <f t="shared" si="1"/>
        <v>81.280684406165065</v>
      </c>
      <c r="E19" s="64">
        <v>3647.4318699999999</v>
      </c>
      <c r="F19" s="64">
        <v>2901.8360299999999</v>
      </c>
      <c r="G19" s="87">
        <f t="shared" si="2"/>
        <v>79.558334012144272</v>
      </c>
      <c r="J19" s="15"/>
      <c r="K19" s="30"/>
      <c r="M19" s="30"/>
    </row>
    <row r="20" spans="1:13" x14ac:dyDescent="0.25">
      <c r="A20" s="42" t="s">
        <v>98</v>
      </c>
      <c r="B20" s="64">
        <v>3360.8899000000001</v>
      </c>
      <c r="C20" s="64">
        <v>3802.5366200000003</v>
      </c>
      <c r="D20" s="86">
        <f t="shared" si="1"/>
        <v>113.14076727119209</v>
      </c>
      <c r="E20" s="64">
        <v>896.60510999999997</v>
      </c>
      <c r="F20" s="64">
        <v>909.67531000000008</v>
      </c>
      <c r="G20" s="87">
        <f t="shared" si="2"/>
        <v>101.45774319755998</v>
      </c>
      <c r="J20" s="15"/>
      <c r="K20" s="30"/>
      <c r="M20" s="30"/>
    </row>
    <row r="21" spans="1:13" x14ac:dyDescent="0.25">
      <c r="A21" s="31" t="s">
        <v>99</v>
      </c>
      <c r="B21" s="63">
        <v>16188.097539999999</v>
      </c>
      <c r="C21" s="63">
        <v>13950.63487</v>
      </c>
      <c r="D21" s="85">
        <f t="shared" si="1"/>
        <v>86.178346995554364</v>
      </c>
      <c r="E21" s="63">
        <v>24896.55917</v>
      </c>
      <c r="F21" s="63">
        <v>25818.73675</v>
      </c>
      <c r="G21" s="66">
        <f t="shared" si="2"/>
        <v>103.70403626341751</v>
      </c>
      <c r="J21" s="15"/>
      <c r="K21" s="30"/>
      <c r="M21" s="30"/>
    </row>
    <row r="22" spans="1:13" x14ac:dyDescent="0.25">
      <c r="A22" s="42" t="s">
        <v>100</v>
      </c>
      <c r="B22" s="64">
        <v>0.55637000000000003</v>
      </c>
      <c r="C22" s="64">
        <v>0</v>
      </c>
      <c r="D22" s="86">
        <f t="shared" si="1"/>
        <v>0</v>
      </c>
      <c r="E22" s="64">
        <v>641.43799999999999</v>
      </c>
      <c r="F22" s="64">
        <v>571.35340000000008</v>
      </c>
      <c r="G22" s="87">
        <f t="shared" si="2"/>
        <v>89.07383098600333</v>
      </c>
      <c r="J22" s="15"/>
      <c r="K22" s="30"/>
      <c r="M22" s="30"/>
    </row>
    <row r="23" spans="1:13" x14ac:dyDescent="0.25">
      <c r="A23" s="42" t="s">
        <v>101</v>
      </c>
      <c r="B23" s="64">
        <v>422.81774999999999</v>
      </c>
      <c r="C23" s="64">
        <v>680.91905000000008</v>
      </c>
      <c r="D23" s="86">
        <f t="shared" si="1"/>
        <v>161.04315630079392</v>
      </c>
      <c r="E23" s="64">
        <v>2.2667600000000001</v>
      </c>
      <c r="F23" s="64">
        <v>3.5</v>
      </c>
      <c r="G23" s="87">
        <f t="shared" si="2"/>
        <v>154.40540683618909</v>
      </c>
      <c r="J23" s="15"/>
      <c r="K23" s="30"/>
      <c r="M23" s="30"/>
    </row>
    <row r="24" spans="1:13" x14ac:dyDescent="0.25">
      <c r="A24" s="42" t="s">
        <v>102</v>
      </c>
      <c r="B24" s="64">
        <v>22.475459999999998</v>
      </c>
      <c r="C24" s="64">
        <v>33.212050000000005</v>
      </c>
      <c r="D24" s="86">
        <f t="shared" si="1"/>
        <v>147.77027922899023</v>
      </c>
      <c r="E24" s="64">
        <v>4.1645000000000003</v>
      </c>
      <c r="F24" s="64">
        <v>7.9000000000000001E-2</v>
      </c>
      <c r="G24" s="87">
        <f t="shared" si="2"/>
        <v>1.8969864329451314</v>
      </c>
      <c r="J24" s="15"/>
      <c r="K24" s="30"/>
      <c r="M24" s="30"/>
    </row>
    <row r="25" spans="1:13" x14ac:dyDescent="0.25">
      <c r="A25" s="42" t="s">
        <v>103</v>
      </c>
      <c r="B25" s="64">
        <v>2065.57908</v>
      </c>
      <c r="C25" s="64">
        <v>2046.96262</v>
      </c>
      <c r="D25" s="86">
        <f t="shared" si="1"/>
        <v>99.098729253202933</v>
      </c>
      <c r="E25" s="64">
        <v>7111.6686399999999</v>
      </c>
      <c r="F25" s="64">
        <v>7209.5528299999996</v>
      </c>
      <c r="G25" s="87">
        <f t="shared" si="2"/>
        <v>101.37638850957487</v>
      </c>
      <c r="J25" s="15"/>
      <c r="K25" s="30"/>
      <c r="M25" s="30"/>
    </row>
    <row r="26" spans="1:13" x14ac:dyDescent="0.25">
      <c r="A26" s="42" t="s">
        <v>104</v>
      </c>
      <c r="B26" s="64">
        <v>11.0427</v>
      </c>
      <c r="C26" s="64">
        <v>25.968499999999999</v>
      </c>
      <c r="D26" s="86">
        <f t="shared" si="1"/>
        <v>235.16440725547193</v>
      </c>
      <c r="E26" s="64">
        <v>368.44180999999998</v>
      </c>
      <c r="F26" s="64">
        <v>220.19823000000002</v>
      </c>
      <c r="G26" s="87">
        <f t="shared" si="2"/>
        <v>59.764723770084629</v>
      </c>
      <c r="J26" s="15"/>
      <c r="K26" s="30"/>
      <c r="M26" s="30"/>
    </row>
    <row r="27" spans="1:13" x14ac:dyDescent="0.25">
      <c r="A27" s="42" t="s">
        <v>105</v>
      </c>
      <c r="B27" s="64">
        <v>141.13290000000001</v>
      </c>
      <c r="C27" s="64">
        <v>154.00796</v>
      </c>
      <c r="D27" s="86">
        <f t="shared" si="1"/>
        <v>109.12264964441316</v>
      </c>
      <c r="E27" s="64">
        <v>4.9195000000000002</v>
      </c>
      <c r="F27" s="64">
        <v>2.1949999999999998</v>
      </c>
      <c r="G27" s="87">
        <f t="shared" si="2"/>
        <v>44.618355523935357</v>
      </c>
      <c r="I27" s="67"/>
      <c r="J27" s="15"/>
      <c r="K27" s="30"/>
      <c r="M27" s="30"/>
    </row>
    <row r="28" spans="1:13" x14ac:dyDescent="0.25">
      <c r="A28" s="42" t="s">
        <v>106</v>
      </c>
      <c r="B28" s="64">
        <v>1014.17249</v>
      </c>
      <c r="C28" s="64">
        <v>1162.3997400000001</v>
      </c>
      <c r="D28" s="86">
        <f t="shared" si="1"/>
        <v>114.61558575701456</v>
      </c>
      <c r="E28" s="64">
        <v>590.88238999999999</v>
      </c>
      <c r="F28" s="64">
        <v>361.92864000000003</v>
      </c>
      <c r="G28" s="87">
        <f t="shared" si="2"/>
        <v>61.252229906530133</v>
      </c>
      <c r="J28" s="15"/>
      <c r="K28" s="30"/>
      <c r="M28" s="30"/>
    </row>
    <row r="29" spans="1:13" x14ac:dyDescent="0.25">
      <c r="A29" s="42" t="s">
        <v>107</v>
      </c>
      <c r="B29" s="64">
        <v>8763.6681900000003</v>
      </c>
      <c r="C29" s="64">
        <v>6776.71738</v>
      </c>
      <c r="D29" s="86">
        <f t="shared" si="1"/>
        <v>77.327407120830287</v>
      </c>
      <c r="E29" s="64">
        <v>16052.4691</v>
      </c>
      <c r="F29" s="64">
        <v>17258.413499999999</v>
      </c>
      <c r="G29" s="87">
        <f t="shared" si="2"/>
        <v>107.51251656357337</v>
      </c>
      <c r="J29" s="15"/>
      <c r="K29" s="30"/>
      <c r="M29" s="30"/>
    </row>
    <row r="30" spans="1:13" x14ac:dyDescent="0.25">
      <c r="A30" s="42" t="s">
        <v>108</v>
      </c>
      <c r="B30" s="64">
        <v>3746.6525999999999</v>
      </c>
      <c r="C30" s="64">
        <v>3070.4475699999998</v>
      </c>
      <c r="D30" s="86">
        <f t="shared" si="1"/>
        <v>81.95175528150115</v>
      </c>
      <c r="E30" s="64">
        <v>120.30847</v>
      </c>
      <c r="F30" s="64">
        <v>191.51614999999998</v>
      </c>
      <c r="G30" s="87">
        <f t="shared" si="2"/>
        <v>159.18758670939792</v>
      </c>
      <c r="J30" s="15"/>
      <c r="K30" s="30"/>
      <c r="M30" s="30"/>
    </row>
    <row r="31" spans="1:13" x14ac:dyDescent="0.25">
      <c r="A31" s="31" t="s">
        <v>109</v>
      </c>
      <c r="B31" s="63">
        <v>73151.109030000007</v>
      </c>
      <c r="C31" s="63">
        <v>53385.949059999999</v>
      </c>
      <c r="D31" s="85">
        <f t="shared" si="1"/>
        <v>72.980368675074885</v>
      </c>
      <c r="E31" s="63">
        <v>32409.591239999998</v>
      </c>
      <c r="F31" s="63">
        <v>27151.318739999999</v>
      </c>
      <c r="G31" s="66">
        <f t="shared" si="2"/>
        <v>83.775566741766781</v>
      </c>
      <c r="I31" s="77"/>
      <c r="J31" s="15"/>
      <c r="K31" s="30"/>
      <c r="M31" s="30"/>
    </row>
    <row r="32" spans="1:13" x14ac:dyDescent="0.25">
      <c r="A32" s="42" t="s">
        <v>110</v>
      </c>
      <c r="B32" s="64">
        <v>321.15886</v>
      </c>
      <c r="C32" s="64">
        <v>382.41390999999999</v>
      </c>
      <c r="D32" s="86">
        <f t="shared" si="1"/>
        <v>119.07313097325105</v>
      </c>
      <c r="E32" s="64">
        <v>1613.95605</v>
      </c>
      <c r="F32" s="64">
        <v>1411.9918600000001</v>
      </c>
      <c r="G32" s="87">
        <f t="shared" si="2"/>
        <v>87.486388492425178</v>
      </c>
      <c r="J32" s="15"/>
      <c r="K32" s="30"/>
      <c r="M32" s="30"/>
    </row>
    <row r="33" spans="1:13" x14ac:dyDescent="0.25">
      <c r="A33" s="42" t="s">
        <v>111</v>
      </c>
      <c r="B33" s="64">
        <v>50635.266759999999</v>
      </c>
      <c r="C33" s="64">
        <v>40808.627509999998</v>
      </c>
      <c r="D33" s="86">
        <f t="shared" si="1"/>
        <v>80.593290252471462</v>
      </c>
      <c r="E33" s="64">
        <v>3620.6663199999998</v>
      </c>
      <c r="F33" s="64">
        <v>3218.4480800000001</v>
      </c>
      <c r="G33" s="87">
        <f t="shared" si="2"/>
        <v>88.891043679495994</v>
      </c>
      <c r="J33" s="15"/>
      <c r="K33" s="30"/>
      <c r="M33" s="30"/>
    </row>
    <row r="34" spans="1:13" x14ac:dyDescent="0.25">
      <c r="A34" s="42" t="s">
        <v>112</v>
      </c>
      <c r="B34" s="64">
        <v>3064.1410299999998</v>
      </c>
      <c r="C34" s="64">
        <v>2696.2886800000001</v>
      </c>
      <c r="D34" s="86">
        <f t="shared" si="1"/>
        <v>87.994927570288766</v>
      </c>
      <c r="E34" s="64">
        <v>0</v>
      </c>
      <c r="F34" s="64">
        <v>0</v>
      </c>
      <c r="G34" s="64">
        <v>0</v>
      </c>
      <c r="J34" s="15"/>
      <c r="K34" s="30"/>
      <c r="M34" s="30"/>
    </row>
    <row r="35" spans="1:13" x14ac:dyDescent="0.25">
      <c r="A35" s="42" t="s">
        <v>113</v>
      </c>
      <c r="B35" s="64">
        <v>19130.542379999999</v>
      </c>
      <c r="C35" s="64">
        <v>9498.6189600000016</v>
      </c>
      <c r="D35" s="86">
        <f t="shared" si="1"/>
        <v>49.651592575494988</v>
      </c>
      <c r="E35" s="64">
        <v>27174.968870000001</v>
      </c>
      <c r="F35" s="64">
        <v>22520.878800000002</v>
      </c>
      <c r="G35" s="87">
        <f t="shared" si="2"/>
        <v>82.873613978127082</v>
      </c>
      <c r="I35" s="78"/>
      <c r="J35" s="15"/>
      <c r="K35" s="30"/>
      <c r="M35" s="30"/>
    </row>
    <row r="36" spans="1:13" x14ac:dyDescent="0.25">
      <c r="A36" s="31" t="s">
        <v>114</v>
      </c>
      <c r="B36" s="63">
        <v>2347.23254</v>
      </c>
      <c r="C36" s="63">
        <v>5260.8814900000007</v>
      </c>
      <c r="D36" s="85">
        <f t="shared" si="1"/>
        <v>224.13124393716868</v>
      </c>
      <c r="E36" s="63">
        <v>121.8416</v>
      </c>
      <c r="F36" s="63">
        <v>140.21854999999999</v>
      </c>
      <c r="G36" s="66">
        <f t="shared" si="2"/>
        <v>115.08265649827317</v>
      </c>
      <c r="J36" s="15"/>
      <c r="K36" s="30"/>
      <c r="M36" s="30"/>
    </row>
    <row r="37" spans="1:13" x14ac:dyDescent="0.25">
      <c r="A37" s="42" t="s">
        <v>115</v>
      </c>
      <c r="B37" s="64">
        <v>249.45405</v>
      </c>
      <c r="C37" s="64">
        <v>208.25465</v>
      </c>
      <c r="D37" s="86">
        <f t="shared" si="1"/>
        <v>83.484172736421797</v>
      </c>
      <c r="E37" s="64">
        <v>79.500630000000001</v>
      </c>
      <c r="F37" s="64">
        <v>76.632009999999994</v>
      </c>
      <c r="G37" s="87">
        <f t="shared" si="2"/>
        <v>96.391701550038022</v>
      </c>
      <c r="J37" s="15"/>
      <c r="K37" s="30"/>
      <c r="M37" s="30"/>
    </row>
    <row r="38" spans="1:13" x14ac:dyDescent="0.25">
      <c r="A38" s="42" t="s">
        <v>116</v>
      </c>
      <c r="B38" s="64">
        <v>2066.9889699999999</v>
      </c>
      <c r="C38" s="64">
        <v>5022.9549200000001</v>
      </c>
      <c r="D38" s="86">
        <f t="shared" si="1"/>
        <v>243.00830787694045</v>
      </c>
      <c r="E38" s="64">
        <v>16.679929999999999</v>
      </c>
      <c r="F38" s="64">
        <v>43.881039999999999</v>
      </c>
      <c r="G38" s="87">
        <f t="shared" si="2"/>
        <v>263.0768834161774</v>
      </c>
      <c r="J38" s="15"/>
      <c r="K38" s="30"/>
      <c r="M38" s="30"/>
    </row>
    <row r="39" spans="1:13" x14ac:dyDescent="0.25">
      <c r="A39" s="42" t="s">
        <v>117</v>
      </c>
      <c r="B39" s="64">
        <v>30.78952</v>
      </c>
      <c r="C39" s="64">
        <v>29.671919999999997</v>
      </c>
      <c r="D39" s="86">
        <f t="shared" si="1"/>
        <v>96.370193494409776</v>
      </c>
      <c r="E39" s="64">
        <v>25.66104</v>
      </c>
      <c r="F39" s="64">
        <v>19.705500000000001</v>
      </c>
      <c r="G39" s="87">
        <f t="shared" si="2"/>
        <v>76.791509619251599</v>
      </c>
      <c r="J39" s="15"/>
      <c r="K39" s="30"/>
      <c r="M39" s="30"/>
    </row>
    <row r="40" spans="1:13" x14ac:dyDescent="0.25">
      <c r="A40" s="31" t="s">
        <v>118</v>
      </c>
      <c r="B40" s="63">
        <v>85164.786619999999</v>
      </c>
      <c r="C40" s="63">
        <v>96187.381970000002</v>
      </c>
      <c r="D40" s="85">
        <f t="shared" si="1"/>
        <v>112.94266772390583</v>
      </c>
      <c r="E40" s="63">
        <v>8795.06826</v>
      </c>
      <c r="F40" s="63">
        <v>8276.3737500000007</v>
      </c>
      <c r="G40" s="66">
        <f t="shared" si="2"/>
        <v>94.102439063957874</v>
      </c>
      <c r="J40" s="15"/>
      <c r="K40" s="30"/>
      <c r="M40" s="30"/>
    </row>
    <row r="41" spans="1:13" x14ac:dyDescent="0.25">
      <c r="A41" s="42" t="s">
        <v>119</v>
      </c>
      <c r="B41" s="64">
        <v>665.65321999999992</v>
      </c>
      <c r="C41" s="64">
        <v>745.37029000000007</v>
      </c>
      <c r="D41" s="86">
        <f t="shared" si="1"/>
        <v>111.97576569974382</v>
      </c>
      <c r="E41" s="64">
        <v>1.67279</v>
      </c>
      <c r="F41" s="64">
        <v>16.273600000000002</v>
      </c>
      <c r="G41" s="87" t="s">
        <v>94</v>
      </c>
      <c r="J41" s="15"/>
      <c r="K41" s="30"/>
      <c r="M41" s="30"/>
    </row>
    <row r="42" spans="1:13" x14ac:dyDescent="0.25">
      <c r="A42" s="42" t="s">
        <v>120</v>
      </c>
      <c r="B42" s="64">
        <v>1225.64994</v>
      </c>
      <c r="C42" s="64">
        <v>1665.6166499999999</v>
      </c>
      <c r="D42" s="86">
        <f t="shared" si="1"/>
        <v>135.89660437628709</v>
      </c>
      <c r="E42" s="64">
        <v>438.95661000000001</v>
      </c>
      <c r="F42" s="64">
        <v>213.23978</v>
      </c>
      <c r="G42" s="87">
        <f t="shared" si="2"/>
        <v>48.578783219598854</v>
      </c>
      <c r="J42" s="15"/>
      <c r="K42" s="30"/>
      <c r="M42" s="30"/>
    </row>
    <row r="43" spans="1:13" x14ac:dyDescent="0.25">
      <c r="A43" s="42" t="s">
        <v>121</v>
      </c>
      <c r="B43" s="64">
        <v>9380.62997</v>
      </c>
      <c r="C43" s="64">
        <v>8533.7563800000007</v>
      </c>
      <c r="D43" s="86">
        <f t="shared" si="1"/>
        <v>90.972103230717252</v>
      </c>
      <c r="E43" s="64">
        <v>10.841190000000001</v>
      </c>
      <c r="F43" s="64">
        <v>24.55931</v>
      </c>
      <c r="G43" s="87">
        <f t="shared" si="2"/>
        <v>226.53703145134438</v>
      </c>
      <c r="J43" s="15"/>
      <c r="K43" s="30"/>
      <c r="M43" s="30"/>
    </row>
    <row r="44" spans="1:13" x14ac:dyDescent="0.25">
      <c r="A44" s="42" t="s">
        <v>122</v>
      </c>
      <c r="B44" s="64">
        <v>33623.891090000005</v>
      </c>
      <c r="C44" s="64">
        <v>44745.216189999999</v>
      </c>
      <c r="D44" s="86">
        <f t="shared" si="1"/>
        <v>133.07566358168333</v>
      </c>
      <c r="E44" s="64">
        <v>6760.2333699999999</v>
      </c>
      <c r="F44" s="64">
        <v>6155.0653000000002</v>
      </c>
      <c r="G44" s="87">
        <f t="shared" si="2"/>
        <v>91.048118653927474</v>
      </c>
      <c r="J44" s="15"/>
      <c r="K44" s="30"/>
      <c r="M44" s="30"/>
    </row>
    <row r="45" spans="1:13" x14ac:dyDescent="0.25">
      <c r="A45" s="42" t="s">
        <v>123</v>
      </c>
      <c r="B45" s="64">
        <v>15326.964189999999</v>
      </c>
      <c r="C45" s="64">
        <v>16704.317859999999</v>
      </c>
      <c r="D45" s="86">
        <f t="shared" si="1"/>
        <v>108.98647411793816</v>
      </c>
      <c r="E45" s="64">
        <v>845.85480000000007</v>
      </c>
      <c r="F45" s="64">
        <v>814.7020500000001</v>
      </c>
      <c r="G45" s="87">
        <f t="shared" si="2"/>
        <v>96.317009727910758</v>
      </c>
      <c r="J45" s="15"/>
      <c r="K45" s="30"/>
      <c r="M45" s="30"/>
    </row>
    <row r="46" spans="1:13" x14ac:dyDescent="0.25">
      <c r="A46" s="42" t="s">
        <v>124</v>
      </c>
      <c r="B46" s="64">
        <v>1527.30933</v>
      </c>
      <c r="C46" s="64">
        <v>1775.15356</v>
      </c>
      <c r="D46" s="86">
        <f t="shared" si="1"/>
        <v>116.22750710231044</v>
      </c>
      <c r="E46" s="64">
        <v>0</v>
      </c>
      <c r="F46" s="64">
        <v>2.6916500000000001</v>
      </c>
      <c r="G46" s="64">
        <v>0</v>
      </c>
      <c r="J46" s="15"/>
      <c r="K46" s="30"/>
      <c r="M46" s="30"/>
    </row>
    <row r="47" spans="1:13" x14ac:dyDescent="0.25">
      <c r="A47" s="42" t="s">
        <v>125</v>
      </c>
      <c r="B47" s="64">
        <v>1054.1876499999998</v>
      </c>
      <c r="C47" s="64">
        <v>1329.7834599999999</v>
      </c>
      <c r="D47" s="86">
        <f t="shared" si="1"/>
        <v>126.14295566828164</v>
      </c>
      <c r="E47" s="64">
        <v>31.39574</v>
      </c>
      <c r="F47" s="64">
        <v>21.901619999999998</v>
      </c>
      <c r="G47" s="87">
        <f t="shared" si="2"/>
        <v>69.759846399543363</v>
      </c>
      <c r="J47" s="15"/>
      <c r="K47" s="30"/>
      <c r="M47" s="30"/>
    </row>
    <row r="48" spans="1:13" x14ac:dyDescent="0.25">
      <c r="A48" s="42" t="s">
        <v>126</v>
      </c>
      <c r="B48" s="64">
        <v>11914.69599</v>
      </c>
      <c r="C48" s="64">
        <v>10305.28875</v>
      </c>
      <c r="D48" s="86">
        <f t="shared" si="1"/>
        <v>86.492250902995977</v>
      </c>
      <c r="E48" s="64">
        <v>243.64126000000002</v>
      </c>
      <c r="F48" s="64">
        <v>476.62524999999999</v>
      </c>
      <c r="G48" s="87">
        <f t="shared" si="2"/>
        <v>195.62583529571302</v>
      </c>
      <c r="J48" s="15"/>
      <c r="K48" s="30"/>
      <c r="M48" s="30"/>
    </row>
    <row r="49" spans="1:13" x14ac:dyDescent="0.25">
      <c r="A49" s="42" t="s">
        <v>127</v>
      </c>
      <c r="B49" s="64">
        <v>10445.80524</v>
      </c>
      <c r="C49" s="64">
        <v>10382.87883</v>
      </c>
      <c r="D49" s="86">
        <f t="shared" si="1"/>
        <v>99.397591582896482</v>
      </c>
      <c r="E49" s="64">
        <v>462.47250000000003</v>
      </c>
      <c r="F49" s="64">
        <v>551.31518999999992</v>
      </c>
      <c r="G49" s="87">
        <f t="shared" si="2"/>
        <v>119.21037250863561</v>
      </c>
      <c r="J49" s="15"/>
      <c r="K49" s="30"/>
      <c r="M49" s="30"/>
    </row>
    <row r="50" spans="1:13" x14ac:dyDescent="0.25">
      <c r="A50" s="31" t="s">
        <v>128</v>
      </c>
      <c r="B50" s="63">
        <v>142554.12478000001</v>
      </c>
      <c r="C50" s="63">
        <v>123549.30479000001</v>
      </c>
      <c r="D50" s="85">
        <f t="shared" si="1"/>
        <v>86.668347885878688</v>
      </c>
      <c r="E50" s="63">
        <v>33707.322469999999</v>
      </c>
      <c r="F50" s="63">
        <v>27824.03541</v>
      </c>
      <c r="G50" s="66">
        <f t="shared" si="2"/>
        <v>82.54596737775239</v>
      </c>
      <c r="J50" s="15"/>
      <c r="K50" s="30"/>
      <c r="M50" s="30"/>
    </row>
    <row r="51" spans="1:13" x14ac:dyDescent="0.25">
      <c r="A51" s="42" t="s">
        <v>129</v>
      </c>
      <c r="B51" s="64">
        <v>66.730190000000007</v>
      </c>
      <c r="C51" s="64">
        <v>61.020760000000003</v>
      </c>
      <c r="D51" s="86">
        <f t="shared" si="1"/>
        <v>91.444007577379878</v>
      </c>
      <c r="E51" s="64">
        <v>0</v>
      </c>
      <c r="F51" s="64">
        <v>0</v>
      </c>
      <c r="G51" s="64">
        <v>0</v>
      </c>
      <c r="J51" s="15"/>
      <c r="K51" s="30"/>
      <c r="M51" s="30"/>
    </row>
    <row r="52" spans="1:13" x14ac:dyDescent="0.25">
      <c r="A52" s="42" t="s">
        <v>130</v>
      </c>
      <c r="B52" s="64">
        <v>6441.0980399999999</v>
      </c>
      <c r="C52" s="64">
        <v>5835.8197099999998</v>
      </c>
      <c r="D52" s="86">
        <f t="shared" si="1"/>
        <v>90.602870407481021</v>
      </c>
      <c r="E52" s="64">
        <v>33.167670000000001</v>
      </c>
      <c r="F52" s="64">
        <v>12.228249999999999</v>
      </c>
      <c r="G52" s="87">
        <f t="shared" si="2"/>
        <v>36.867980174670087</v>
      </c>
      <c r="J52" s="15"/>
      <c r="K52" s="30"/>
      <c r="M52" s="30"/>
    </row>
    <row r="53" spans="1:13" x14ac:dyDescent="0.25">
      <c r="A53" s="42" t="s">
        <v>131</v>
      </c>
      <c r="B53" s="64">
        <v>9291.9456499999997</v>
      </c>
      <c r="C53" s="64">
        <v>9128.5429600000007</v>
      </c>
      <c r="D53" s="86">
        <f t="shared" si="1"/>
        <v>98.241458827301699</v>
      </c>
      <c r="E53" s="64">
        <v>548.42173000000003</v>
      </c>
      <c r="F53" s="64">
        <v>474.73088000000001</v>
      </c>
      <c r="G53" s="87">
        <f t="shared" si="2"/>
        <v>86.563105367834353</v>
      </c>
      <c r="J53" s="15"/>
      <c r="K53" s="30"/>
      <c r="M53" s="30"/>
    </row>
    <row r="54" spans="1:13" x14ac:dyDescent="0.25">
      <c r="A54" s="42" t="s">
        <v>132</v>
      </c>
      <c r="B54" s="64">
        <v>10677.91381</v>
      </c>
      <c r="C54" s="64">
        <v>10989.605800000001</v>
      </c>
      <c r="D54" s="86">
        <f t="shared" si="1"/>
        <v>102.9190345187849</v>
      </c>
      <c r="E54" s="64">
        <v>136.31949</v>
      </c>
      <c r="F54" s="64">
        <v>224.91857000000002</v>
      </c>
      <c r="G54" s="87">
        <f t="shared" si="2"/>
        <v>164.99369972701629</v>
      </c>
      <c r="J54" s="15"/>
      <c r="K54" s="30"/>
      <c r="M54" s="30"/>
    </row>
    <row r="55" spans="1:13" x14ac:dyDescent="0.25">
      <c r="A55" s="42" t="s">
        <v>133</v>
      </c>
      <c r="B55" s="64">
        <v>6624.4509800000005</v>
      </c>
      <c r="C55" s="64">
        <v>6186.8156799999997</v>
      </c>
      <c r="D55" s="86">
        <f t="shared" si="1"/>
        <v>93.393636675382254</v>
      </c>
      <c r="E55" s="64">
        <v>27.832000000000001</v>
      </c>
      <c r="F55" s="64">
        <v>30.758929999999999</v>
      </c>
      <c r="G55" s="87">
        <f t="shared" si="2"/>
        <v>110.51641994826097</v>
      </c>
      <c r="J55" s="15"/>
      <c r="K55" s="30"/>
      <c r="M55" s="30"/>
    </row>
    <row r="56" spans="1:13" x14ac:dyDescent="0.25">
      <c r="A56" s="42" t="s">
        <v>134</v>
      </c>
      <c r="B56" s="64">
        <v>42037.602810000004</v>
      </c>
      <c r="C56" s="64">
        <v>34265.881999999998</v>
      </c>
      <c r="D56" s="86">
        <f t="shared" si="1"/>
        <v>81.512454824966255</v>
      </c>
      <c r="E56" s="64">
        <v>1004.05076</v>
      </c>
      <c r="F56" s="64">
        <v>645.49173999999994</v>
      </c>
      <c r="G56" s="87">
        <f t="shared" si="2"/>
        <v>64.288755680041504</v>
      </c>
      <c r="J56" s="15"/>
      <c r="K56" s="30"/>
      <c r="M56" s="30"/>
    </row>
    <row r="57" spans="1:13" x14ac:dyDescent="0.25">
      <c r="A57" s="42" t="s">
        <v>135</v>
      </c>
      <c r="B57" s="64">
        <v>25238.81652</v>
      </c>
      <c r="C57" s="64">
        <v>19829.687719999998</v>
      </c>
      <c r="D57" s="86">
        <f t="shared" si="1"/>
        <v>78.568215368919354</v>
      </c>
      <c r="E57" s="64">
        <v>7947.6100700000006</v>
      </c>
      <c r="F57" s="64">
        <v>3959.8415299999997</v>
      </c>
      <c r="G57" s="87">
        <f t="shared" si="2"/>
        <v>49.824305610403449</v>
      </c>
      <c r="J57" s="15"/>
      <c r="K57" s="30"/>
      <c r="M57" s="30"/>
    </row>
    <row r="58" spans="1:13" x14ac:dyDescent="0.25">
      <c r="A58" s="42" t="s">
        <v>136</v>
      </c>
      <c r="B58" s="64">
        <v>7245.0364900000004</v>
      </c>
      <c r="C58" s="64">
        <v>6190.6037200000001</v>
      </c>
      <c r="D58" s="86">
        <f t="shared" si="1"/>
        <v>85.446135827536722</v>
      </c>
      <c r="E58" s="64">
        <v>21723.317179999998</v>
      </c>
      <c r="F58" s="64">
        <v>21507.368129999999</v>
      </c>
      <c r="G58" s="87">
        <f t="shared" si="2"/>
        <v>99.005911260188114</v>
      </c>
      <c r="I58" s="79"/>
      <c r="J58" s="15"/>
      <c r="K58" s="30"/>
      <c r="M58" s="30"/>
    </row>
    <row r="59" spans="1:13" x14ac:dyDescent="0.25">
      <c r="A59" s="42" t="s">
        <v>137</v>
      </c>
      <c r="B59" s="64">
        <v>34930.530290000002</v>
      </c>
      <c r="C59" s="64">
        <v>31061.326440000001</v>
      </c>
      <c r="D59" s="86">
        <f t="shared" si="1"/>
        <v>88.923145976092769</v>
      </c>
      <c r="E59" s="64">
        <v>2286.6035699999998</v>
      </c>
      <c r="F59" s="64">
        <v>968.69737999999995</v>
      </c>
      <c r="G59" s="87">
        <f t="shared" si="2"/>
        <v>42.364028146776668</v>
      </c>
      <c r="J59" s="15"/>
      <c r="K59" s="30"/>
      <c r="M59" s="30"/>
    </row>
    <row r="60" spans="1:13" x14ac:dyDescent="0.25">
      <c r="A60" s="31" t="s">
        <v>138</v>
      </c>
      <c r="B60" s="63">
        <v>185362.52710000001</v>
      </c>
      <c r="C60" s="63">
        <v>147899.84456</v>
      </c>
      <c r="D60" s="85">
        <f t="shared" si="1"/>
        <v>79.789505934071826</v>
      </c>
      <c r="E60" s="63">
        <v>11393.894179999999</v>
      </c>
      <c r="F60" s="63">
        <v>11456.495699999999</v>
      </c>
      <c r="G60" s="66">
        <f t="shared" si="2"/>
        <v>100.54943041431687</v>
      </c>
      <c r="J60" s="15"/>
      <c r="K60" s="30"/>
      <c r="M60" s="30"/>
    </row>
    <row r="61" spans="1:13" x14ac:dyDescent="0.25">
      <c r="A61" s="42" t="s">
        <v>139</v>
      </c>
      <c r="B61" s="64">
        <v>4167.7689399999999</v>
      </c>
      <c r="C61" s="64">
        <v>3437.8296800000003</v>
      </c>
      <c r="D61" s="86">
        <f t="shared" si="1"/>
        <v>82.486090987568048</v>
      </c>
      <c r="E61" s="64">
        <v>57.029180000000004</v>
      </c>
      <c r="F61" s="64">
        <v>143.92117000000002</v>
      </c>
      <c r="G61" s="87">
        <f t="shared" si="2"/>
        <v>252.36408799845975</v>
      </c>
      <c r="I61" s="79"/>
      <c r="J61" s="15"/>
      <c r="K61" s="30"/>
      <c r="M61" s="30"/>
    </row>
    <row r="62" spans="1:13" x14ac:dyDescent="0.25">
      <c r="A62" s="42" t="s">
        <v>140</v>
      </c>
      <c r="B62" s="64">
        <v>20307.421979999999</v>
      </c>
      <c r="C62" s="64">
        <v>17221.134670000003</v>
      </c>
      <c r="D62" s="86">
        <f t="shared" si="1"/>
        <v>84.802170787411796</v>
      </c>
      <c r="E62" s="64">
        <v>940.12125000000003</v>
      </c>
      <c r="F62" s="64">
        <v>700.94240000000002</v>
      </c>
      <c r="G62" s="87">
        <f t="shared" si="2"/>
        <v>74.558723143424317</v>
      </c>
      <c r="J62" s="15"/>
      <c r="K62" s="30"/>
      <c r="M62" s="30"/>
    </row>
    <row r="63" spans="1:13" x14ac:dyDescent="0.25">
      <c r="A63" s="42" t="s">
        <v>141</v>
      </c>
      <c r="B63" s="64">
        <v>936.73547999999994</v>
      </c>
      <c r="C63" s="64">
        <v>853.86960999999997</v>
      </c>
      <c r="D63" s="86">
        <f t="shared" si="1"/>
        <v>91.153759863990629</v>
      </c>
      <c r="E63" s="64">
        <v>105.85846000000001</v>
      </c>
      <c r="F63" s="64">
        <v>69.085179999999994</v>
      </c>
      <c r="G63" s="87">
        <f t="shared" si="2"/>
        <v>65.26184114146379</v>
      </c>
      <c r="J63" s="15"/>
      <c r="K63" s="30"/>
      <c r="M63" s="30"/>
    </row>
    <row r="64" spans="1:13" x14ac:dyDescent="0.25">
      <c r="A64" s="42" t="s">
        <v>142</v>
      </c>
      <c r="B64" s="64">
        <v>30315.74698</v>
      </c>
      <c r="C64" s="64">
        <v>23219.369850000003</v>
      </c>
      <c r="D64" s="86">
        <f t="shared" si="1"/>
        <v>76.591778739010977</v>
      </c>
      <c r="E64" s="64">
        <v>4328.8505999999998</v>
      </c>
      <c r="F64" s="64">
        <v>3402.4150399999999</v>
      </c>
      <c r="G64" s="87">
        <f t="shared" si="2"/>
        <v>78.598578569563017</v>
      </c>
      <c r="J64" s="15"/>
      <c r="K64" s="30"/>
      <c r="M64" s="30"/>
    </row>
    <row r="65" spans="1:13" x14ac:dyDescent="0.25">
      <c r="A65" s="42" t="s">
        <v>143</v>
      </c>
      <c r="B65" s="64">
        <v>6642.2442599999995</v>
      </c>
      <c r="C65" s="64">
        <v>6574.8087999999998</v>
      </c>
      <c r="D65" s="86">
        <f t="shared" si="1"/>
        <v>98.984748868600022</v>
      </c>
      <c r="E65" s="64">
        <v>85.168909999999997</v>
      </c>
      <c r="F65" s="64">
        <v>149.89423000000002</v>
      </c>
      <c r="G65" s="87">
        <f t="shared" si="2"/>
        <v>175.9964170024015</v>
      </c>
      <c r="J65" s="15"/>
      <c r="K65" s="30"/>
      <c r="M65" s="30"/>
    </row>
    <row r="66" spans="1:13" x14ac:dyDescent="0.25">
      <c r="A66" s="42" t="s">
        <v>144</v>
      </c>
      <c r="B66" s="64">
        <v>22692.213309999999</v>
      </c>
      <c r="C66" s="64">
        <v>20105.52147</v>
      </c>
      <c r="D66" s="86">
        <f t="shared" si="1"/>
        <v>88.600971599098727</v>
      </c>
      <c r="E66" s="64">
        <v>971.67965000000004</v>
      </c>
      <c r="F66" s="64">
        <v>1195.0098400000002</v>
      </c>
      <c r="G66" s="87">
        <f t="shared" si="2"/>
        <v>122.98393199857588</v>
      </c>
      <c r="J66" s="15"/>
      <c r="K66" s="30"/>
      <c r="M66" s="30"/>
    </row>
    <row r="67" spans="1:13" x14ac:dyDescent="0.25">
      <c r="A67" s="42" t="s">
        <v>145</v>
      </c>
      <c r="B67" s="64">
        <v>31574.981460000003</v>
      </c>
      <c r="C67" s="64">
        <v>32307.68576</v>
      </c>
      <c r="D67" s="86">
        <f t="shared" si="1"/>
        <v>102.32052171092549</v>
      </c>
      <c r="E67" s="64">
        <v>1049.2981100000002</v>
      </c>
      <c r="F67" s="64">
        <v>884.7133</v>
      </c>
      <c r="G67" s="87">
        <f t="shared" si="2"/>
        <v>84.314771137822774</v>
      </c>
      <c r="J67" s="15"/>
      <c r="K67" s="30"/>
      <c r="M67" s="30"/>
    </row>
    <row r="68" spans="1:13" x14ac:dyDescent="0.25">
      <c r="A68" s="42" t="s">
        <v>146</v>
      </c>
      <c r="B68" s="64">
        <v>64633.293399999995</v>
      </c>
      <c r="C68" s="64">
        <v>42357.139020000002</v>
      </c>
      <c r="D68" s="86">
        <f t="shared" si="1"/>
        <v>65.534551609279447</v>
      </c>
      <c r="E68" s="64">
        <v>3668.9949700000002</v>
      </c>
      <c r="F68" s="64">
        <v>4542.3791799999999</v>
      </c>
      <c r="G68" s="87">
        <f t="shared" si="2"/>
        <v>123.80445373028132</v>
      </c>
      <c r="J68" s="15"/>
      <c r="K68" s="30"/>
      <c r="M68" s="30"/>
    </row>
    <row r="69" spans="1:13" x14ac:dyDescent="0.25">
      <c r="A69" s="42" t="s">
        <v>147</v>
      </c>
      <c r="B69" s="64">
        <v>4092.12129</v>
      </c>
      <c r="C69" s="64">
        <v>1822.4857</v>
      </c>
      <c r="D69" s="86">
        <f t="shared" si="1"/>
        <v>44.536453610347408</v>
      </c>
      <c r="E69" s="64">
        <v>186.89304999999999</v>
      </c>
      <c r="F69" s="64">
        <v>368.13535999999999</v>
      </c>
      <c r="G69" s="87">
        <f t="shared" si="2"/>
        <v>196.97648467933934</v>
      </c>
      <c r="J69" s="15"/>
      <c r="K69" s="30"/>
      <c r="M69" s="30"/>
    </row>
    <row r="70" spans="1:13" x14ac:dyDescent="0.25">
      <c r="A70" s="31" t="s">
        <v>148</v>
      </c>
      <c r="B70" s="63">
        <v>112650.27084</v>
      </c>
      <c r="C70" s="63">
        <v>88472.318239999993</v>
      </c>
      <c r="D70" s="85">
        <f t="shared" si="1"/>
        <v>78.53715537502741</v>
      </c>
      <c r="E70" s="63">
        <v>3745.0460699999999</v>
      </c>
      <c r="F70" s="63">
        <v>3121.74271</v>
      </c>
      <c r="G70" s="66">
        <f t="shared" si="2"/>
        <v>83.356590323600471</v>
      </c>
      <c r="J70" s="15"/>
      <c r="K70" s="30"/>
      <c r="M70" s="30"/>
    </row>
    <row r="71" spans="1:13" x14ac:dyDescent="0.25">
      <c r="A71" s="42" t="s">
        <v>149</v>
      </c>
      <c r="B71" s="64">
        <v>6850.7505300000003</v>
      </c>
      <c r="C71" s="64">
        <v>9713.12752</v>
      </c>
      <c r="D71" s="86">
        <f t="shared" ref="D71:D78" si="3">C71/B71*100</f>
        <v>141.78194750291104</v>
      </c>
      <c r="E71" s="64">
        <v>108.38086</v>
      </c>
      <c r="F71" s="64">
        <v>92.307749999999999</v>
      </c>
      <c r="G71" s="87">
        <f t="shared" ref="G71:G78" si="4">F71/E71*100</f>
        <v>85.169789204477624</v>
      </c>
      <c r="J71" s="15"/>
      <c r="K71" s="30"/>
      <c r="M71" s="30"/>
    </row>
    <row r="72" spans="1:13" x14ac:dyDescent="0.25">
      <c r="A72" s="42" t="s">
        <v>150</v>
      </c>
      <c r="B72" s="64">
        <v>21906.909390000001</v>
      </c>
      <c r="C72" s="64">
        <v>14454.92194</v>
      </c>
      <c r="D72" s="86">
        <f t="shared" si="3"/>
        <v>65.98339219222926</v>
      </c>
      <c r="E72" s="64">
        <v>174.66079000000002</v>
      </c>
      <c r="F72" s="64">
        <v>422.70909</v>
      </c>
      <c r="G72" s="87">
        <f t="shared" si="4"/>
        <v>242.01716366907533</v>
      </c>
      <c r="J72" s="15"/>
      <c r="K72" s="30"/>
      <c r="M72" s="30"/>
    </row>
    <row r="73" spans="1:13" x14ac:dyDescent="0.25">
      <c r="A73" s="42" t="s">
        <v>151</v>
      </c>
      <c r="B73" s="64">
        <v>3267.15137</v>
      </c>
      <c r="C73" s="64">
        <v>2047.0557200000001</v>
      </c>
      <c r="D73" s="86">
        <f t="shared" si="3"/>
        <v>62.655674260969427</v>
      </c>
      <c r="E73" s="64">
        <v>52.111669999999997</v>
      </c>
      <c r="F73" s="64">
        <v>28.14902</v>
      </c>
      <c r="G73" s="87">
        <f t="shared" si="4"/>
        <v>54.016729841895305</v>
      </c>
      <c r="J73" s="15"/>
      <c r="K73" s="30"/>
      <c r="M73" s="30"/>
    </row>
    <row r="74" spans="1:13" x14ac:dyDescent="0.25">
      <c r="A74" s="42" t="s">
        <v>152</v>
      </c>
      <c r="B74" s="64">
        <v>25767.424719999999</v>
      </c>
      <c r="C74" s="64">
        <v>18297.860430000001</v>
      </c>
      <c r="D74" s="86">
        <f t="shared" si="3"/>
        <v>71.011599447102228</v>
      </c>
      <c r="E74" s="64">
        <v>552.11596999999995</v>
      </c>
      <c r="F74" s="64">
        <v>401.97843</v>
      </c>
      <c r="G74" s="87">
        <f t="shared" si="4"/>
        <v>72.806883307505132</v>
      </c>
      <c r="J74" s="15"/>
      <c r="K74" s="30"/>
      <c r="M74" s="30"/>
    </row>
    <row r="75" spans="1:13" x14ac:dyDescent="0.25">
      <c r="A75" s="42" t="s">
        <v>153</v>
      </c>
      <c r="B75" s="64">
        <v>13705.33777</v>
      </c>
      <c r="C75" s="64">
        <v>10912.653849999999</v>
      </c>
      <c r="D75" s="86">
        <f t="shared" si="3"/>
        <v>79.623384940479284</v>
      </c>
      <c r="E75" s="64">
        <v>129.42319000000001</v>
      </c>
      <c r="F75" s="64">
        <v>108.07032000000001</v>
      </c>
      <c r="G75" s="87">
        <f t="shared" si="4"/>
        <v>83.501511591547086</v>
      </c>
      <c r="J75" s="15"/>
      <c r="K75" s="30"/>
      <c r="M75" s="30"/>
    </row>
    <row r="76" spans="1:13" x14ac:dyDescent="0.25">
      <c r="A76" s="42" t="s">
        <v>154</v>
      </c>
      <c r="B76" s="64">
        <v>7938.3197399999999</v>
      </c>
      <c r="C76" s="64">
        <v>7659.9489100000001</v>
      </c>
      <c r="D76" s="86">
        <f t="shared" si="3"/>
        <v>96.493328070456386</v>
      </c>
      <c r="E76" s="64">
        <v>287.53633000000002</v>
      </c>
      <c r="F76" s="64">
        <v>368.73634999999996</v>
      </c>
      <c r="G76" s="87">
        <f t="shared" si="4"/>
        <v>128.23991667418164</v>
      </c>
      <c r="J76" s="15"/>
      <c r="K76" s="30"/>
      <c r="M76" s="30"/>
    </row>
    <row r="77" spans="1:13" x14ac:dyDescent="0.25">
      <c r="A77" s="42" t="s">
        <v>155</v>
      </c>
      <c r="B77" s="64">
        <v>2913.2988700000001</v>
      </c>
      <c r="C77" s="64">
        <v>1504.58808</v>
      </c>
      <c r="D77" s="86">
        <f t="shared" si="3"/>
        <v>51.645510712740574</v>
      </c>
      <c r="E77" s="64">
        <v>13.701559999999999</v>
      </c>
      <c r="F77" s="64">
        <v>27.111229999999999</v>
      </c>
      <c r="G77" s="87">
        <f t="shared" si="4"/>
        <v>197.86965863741065</v>
      </c>
      <c r="J77" s="15"/>
      <c r="K77" s="30"/>
      <c r="M77" s="30"/>
    </row>
    <row r="78" spans="1:13" x14ac:dyDescent="0.25">
      <c r="A78" s="42" t="s">
        <v>156</v>
      </c>
      <c r="B78" s="64">
        <v>30301.078450000001</v>
      </c>
      <c r="C78" s="64">
        <v>23882.161789999998</v>
      </c>
      <c r="D78" s="86">
        <f t="shared" si="3"/>
        <v>78.816210549760143</v>
      </c>
      <c r="E78" s="64">
        <v>2427.1157000000003</v>
      </c>
      <c r="F78" s="64">
        <v>1672.6805200000001</v>
      </c>
      <c r="G78" s="87">
        <f t="shared" si="4"/>
        <v>68.916389935593088</v>
      </c>
      <c r="J78" s="15"/>
      <c r="K78" s="30"/>
      <c r="M78" s="30"/>
    </row>
    <row r="79" spans="1:13" x14ac:dyDescent="0.25">
      <c r="A79" s="31" t="s">
        <v>157</v>
      </c>
      <c r="B79" s="63">
        <v>1.1459999999999999</v>
      </c>
      <c r="C79" s="63">
        <v>14.711200000000002</v>
      </c>
      <c r="D79" s="88" t="s">
        <v>94</v>
      </c>
      <c r="E79" s="63">
        <v>0</v>
      </c>
      <c r="F79" s="63">
        <v>0</v>
      </c>
      <c r="G79" s="64">
        <v>0</v>
      </c>
      <c r="J79" s="15"/>
      <c r="K79" s="30"/>
      <c r="M79" s="30"/>
    </row>
    <row r="80" spans="1:13" x14ac:dyDescent="0.25">
      <c r="J80" s="15"/>
    </row>
    <row r="82" spans="1:1" x14ac:dyDescent="0.25">
      <c r="A82" s="13" t="s">
        <v>18</v>
      </c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30" sqref="A30"/>
    </sheetView>
  </sheetViews>
  <sheetFormatPr defaultRowHeight="15" x14ac:dyDescent="0.25"/>
  <cols>
    <col min="1" max="1" width="55.5703125" customWidth="1"/>
    <col min="2" max="3" width="12.7109375" customWidth="1"/>
    <col min="4" max="4" width="14" customWidth="1"/>
    <col min="5" max="6" width="11.7109375" customWidth="1"/>
    <col min="7" max="7" width="18.7109375" customWidth="1"/>
  </cols>
  <sheetData>
    <row r="1" spans="1:13" x14ac:dyDescent="0.25">
      <c r="A1" s="44" t="s">
        <v>158</v>
      </c>
      <c r="B1" s="33"/>
      <c r="C1" s="34"/>
      <c r="D1" s="34"/>
      <c r="E1" s="34"/>
      <c r="F1" s="34"/>
      <c r="G1" s="34"/>
    </row>
    <row r="2" spans="1:13" x14ac:dyDescent="0.25">
      <c r="A2" s="111" t="s">
        <v>159</v>
      </c>
      <c r="B2" s="94" t="s">
        <v>160</v>
      </c>
      <c r="C2" s="102"/>
      <c r="D2" s="103"/>
      <c r="E2" s="104" t="s">
        <v>161</v>
      </c>
      <c r="F2" s="105"/>
      <c r="G2" s="106"/>
    </row>
    <row r="3" spans="1:13" x14ac:dyDescent="0.25">
      <c r="A3" s="112"/>
      <c r="B3" s="107" t="s">
        <v>186</v>
      </c>
      <c r="C3" s="107" t="s">
        <v>185</v>
      </c>
      <c r="D3" s="35" t="s">
        <v>185</v>
      </c>
      <c r="E3" s="107" t="s">
        <v>186</v>
      </c>
      <c r="F3" s="107" t="s">
        <v>185</v>
      </c>
      <c r="G3" s="35" t="s">
        <v>185</v>
      </c>
    </row>
    <row r="4" spans="1:13" x14ac:dyDescent="0.25">
      <c r="A4" s="43"/>
      <c r="B4" s="108"/>
      <c r="C4" s="108"/>
      <c r="D4" s="36" t="s">
        <v>184</v>
      </c>
      <c r="E4" s="108"/>
      <c r="F4" s="108"/>
      <c r="G4" s="36" t="s">
        <v>187</v>
      </c>
    </row>
    <row r="5" spans="1:13" ht="15" customHeight="1" x14ac:dyDescent="0.25">
      <c r="A5" s="52"/>
      <c r="B5" s="38" t="s">
        <v>23</v>
      </c>
      <c r="C5" s="38" t="s">
        <v>23</v>
      </c>
      <c r="D5" s="45" t="s">
        <v>82</v>
      </c>
      <c r="E5" s="38" t="s">
        <v>23</v>
      </c>
      <c r="F5" s="38" t="s">
        <v>23</v>
      </c>
      <c r="G5" s="39" t="s">
        <v>82</v>
      </c>
      <c r="J5" s="15"/>
      <c r="K5" s="15"/>
    </row>
    <row r="6" spans="1:13" ht="15" customHeight="1" x14ac:dyDescent="0.25">
      <c r="A6" s="31" t="s">
        <v>162</v>
      </c>
      <c r="B6" s="40">
        <f>SUM(B7:B27)</f>
        <v>765598.68856000016</v>
      </c>
      <c r="C6" s="63">
        <f t="shared" ref="C6:F6" si="0">SUM(C7:C27)</f>
        <v>687378.55586000008</v>
      </c>
      <c r="D6" s="85">
        <f>C6/B6*100</f>
        <v>89.783141759670087</v>
      </c>
      <c r="E6" s="63">
        <f t="shared" si="0"/>
        <v>125147.8</v>
      </c>
      <c r="F6" s="63">
        <f t="shared" si="0"/>
        <v>114369.74398</v>
      </c>
      <c r="G6" s="46">
        <f>F6/E6*100</f>
        <v>91.387738322207824</v>
      </c>
      <c r="I6" s="68"/>
      <c r="J6" s="68"/>
      <c r="K6" s="68"/>
      <c r="L6" s="68"/>
      <c r="M6" s="68"/>
    </row>
    <row r="7" spans="1:13" x14ac:dyDescent="0.25">
      <c r="A7" s="31" t="s">
        <v>183</v>
      </c>
      <c r="B7" s="41">
        <v>48024.801160000003</v>
      </c>
      <c r="C7" s="41">
        <v>52020.115719999994</v>
      </c>
      <c r="D7" s="86">
        <f t="shared" ref="D7:D27" si="1">C7/B7*100</f>
        <v>108.3192735076386</v>
      </c>
      <c r="E7" s="41">
        <v>2486.2046600000003</v>
      </c>
      <c r="F7" s="41">
        <v>2660.7442599999999</v>
      </c>
      <c r="G7" s="65">
        <f t="shared" ref="G7:G27" si="2">F7/E7*100</f>
        <v>107.02032309761658</v>
      </c>
      <c r="I7" s="68"/>
      <c r="J7" s="51"/>
      <c r="K7" s="68"/>
      <c r="L7" s="68"/>
      <c r="M7" s="15"/>
    </row>
    <row r="8" spans="1:13" x14ac:dyDescent="0.25">
      <c r="A8" s="31" t="s">
        <v>182</v>
      </c>
      <c r="B8" s="41">
        <v>31652.549329999998</v>
      </c>
      <c r="C8" s="41">
        <v>36083.887710000003</v>
      </c>
      <c r="D8" s="86">
        <f t="shared" si="1"/>
        <v>113.99994147011729</v>
      </c>
      <c r="E8" s="41">
        <v>702.03411999999992</v>
      </c>
      <c r="F8" s="41">
        <v>1308.6873900000001</v>
      </c>
      <c r="G8" s="65">
        <f t="shared" si="2"/>
        <v>186.41364468154342</v>
      </c>
      <c r="I8" s="68"/>
      <c r="J8" s="51"/>
      <c r="K8" s="68"/>
      <c r="L8" s="68"/>
      <c r="M8" s="15"/>
    </row>
    <row r="9" spans="1:13" x14ac:dyDescent="0.25">
      <c r="A9" s="31" t="s">
        <v>181</v>
      </c>
      <c r="B9" s="41">
        <v>2727.1369</v>
      </c>
      <c r="C9" s="41">
        <v>5764.2578800000001</v>
      </c>
      <c r="D9" s="86">
        <f t="shared" si="1"/>
        <v>211.36664903034389</v>
      </c>
      <c r="E9" s="41">
        <v>46.464320000000001</v>
      </c>
      <c r="F9" s="41">
        <v>63.586539999999999</v>
      </c>
      <c r="G9" s="65">
        <f t="shared" si="2"/>
        <v>136.8502541304812</v>
      </c>
      <c r="I9" s="68"/>
      <c r="J9" s="51"/>
      <c r="K9" s="68"/>
      <c r="L9" s="68"/>
      <c r="M9" s="30"/>
    </row>
    <row r="10" spans="1:13" x14ac:dyDescent="0.25">
      <c r="A10" s="31" t="s">
        <v>180</v>
      </c>
      <c r="B10" s="41">
        <v>72341.028829999996</v>
      </c>
      <c r="C10" s="41">
        <v>74081.193530000004</v>
      </c>
      <c r="D10" s="86">
        <f t="shared" si="1"/>
        <v>102.40550172999248</v>
      </c>
      <c r="E10" s="41">
        <v>7088.19074</v>
      </c>
      <c r="F10" s="41">
        <v>6883.0388800000001</v>
      </c>
      <c r="G10" s="65">
        <f t="shared" si="2"/>
        <v>97.105723201799734</v>
      </c>
      <c r="I10" s="68"/>
      <c r="J10" s="51"/>
      <c r="K10" s="68"/>
      <c r="L10" s="68"/>
      <c r="M10" s="30"/>
    </row>
    <row r="11" spans="1:13" ht="15" customHeight="1" x14ac:dyDescent="0.25">
      <c r="A11" s="31" t="s">
        <v>179</v>
      </c>
      <c r="B11" s="41">
        <v>86884.795020000005</v>
      </c>
      <c r="C11" s="41">
        <v>65621.32531</v>
      </c>
      <c r="D11" s="86">
        <f t="shared" si="1"/>
        <v>75.52682295549485</v>
      </c>
      <c r="E11" s="64">
        <v>40701.57213</v>
      </c>
      <c r="F11" s="64">
        <v>41088.100510000004</v>
      </c>
      <c r="G11" s="65">
        <f t="shared" si="2"/>
        <v>100.9496644964117</v>
      </c>
      <c r="I11" s="68"/>
      <c r="J11" s="51"/>
      <c r="K11" s="68"/>
      <c r="L11" s="68"/>
      <c r="M11" s="30"/>
    </row>
    <row r="12" spans="1:13" ht="15" customHeight="1" x14ac:dyDescent="0.25">
      <c r="A12" s="31" t="s">
        <v>178</v>
      </c>
      <c r="B12" s="41">
        <v>81950.330450000009</v>
      </c>
      <c r="C12" s="41">
        <v>92001.128060000003</v>
      </c>
      <c r="D12" s="86">
        <f t="shared" si="1"/>
        <v>112.26449918482299</v>
      </c>
      <c r="E12" s="41">
        <v>8530.3411400000005</v>
      </c>
      <c r="F12" s="41">
        <v>7783.083090000001</v>
      </c>
      <c r="G12" s="65">
        <f t="shared" si="2"/>
        <v>91.23999805241084</v>
      </c>
      <c r="I12" s="68"/>
      <c r="J12" s="51"/>
      <c r="K12" s="68"/>
      <c r="L12" s="68"/>
      <c r="M12" s="15"/>
    </row>
    <row r="13" spans="1:13" ht="15" customHeight="1" x14ac:dyDescent="0.25">
      <c r="A13" s="31" t="s">
        <v>177</v>
      </c>
      <c r="B13" s="41">
        <v>31523.687700000002</v>
      </c>
      <c r="C13" s="41">
        <v>28270.348309999998</v>
      </c>
      <c r="D13" s="86">
        <f t="shared" si="1"/>
        <v>89.679699212348169</v>
      </c>
      <c r="E13" s="41">
        <v>991.91892000000007</v>
      </c>
      <c r="F13" s="41">
        <v>905.72904000000005</v>
      </c>
      <c r="G13" s="65">
        <f t="shared" si="2"/>
        <v>91.310793829802137</v>
      </c>
      <c r="I13" s="68"/>
      <c r="J13" s="51"/>
      <c r="K13" s="68"/>
      <c r="L13" s="68"/>
      <c r="M13" s="15"/>
    </row>
    <row r="14" spans="1:13" x14ac:dyDescent="0.25">
      <c r="A14" s="31" t="s">
        <v>176</v>
      </c>
      <c r="B14" s="41">
        <v>4416.8042800000003</v>
      </c>
      <c r="C14" s="41">
        <v>2866.8148099999999</v>
      </c>
      <c r="D14" s="86">
        <f t="shared" si="1"/>
        <v>64.906992211119658</v>
      </c>
      <c r="E14" s="41">
        <v>712.38465999999994</v>
      </c>
      <c r="F14" s="41">
        <v>619.44252000000006</v>
      </c>
      <c r="G14" s="65">
        <f t="shared" si="2"/>
        <v>86.953377126340726</v>
      </c>
      <c r="I14" s="68"/>
      <c r="J14" s="51"/>
      <c r="K14" s="68"/>
      <c r="L14" s="68"/>
      <c r="M14" s="30"/>
    </row>
    <row r="15" spans="1:13" ht="15" customHeight="1" x14ac:dyDescent="0.25">
      <c r="A15" s="31" t="s">
        <v>175</v>
      </c>
      <c r="B15" s="41">
        <v>11424.01496</v>
      </c>
      <c r="C15" s="41">
        <v>11233.45779</v>
      </c>
      <c r="D15" s="86">
        <f t="shared" si="1"/>
        <v>98.331959729856649</v>
      </c>
      <c r="E15" s="41">
        <v>7660.0903699999999</v>
      </c>
      <c r="F15" s="41">
        <v>7684.3271399999994</v>
      </c>
      <c r="G15" s="65">
        <f t="shared" si="2"/>
        <v>100.31640318624595</v>
      </c>
      <c r="I15" s="68"/>
      <c r="J15" s="51"/>
      <c r="K15" s="68"/>
      <c r="L15" s="68"/>
      <c r="M15" s="15"/>
    </row>
    <row r="16" spans="1:13" ht="15" customHeight="1" x14ac:dyDescent="0.25">
      <c r="A16" s="31" t="s">
        <v>174</v>
      </c>
      <c r="B16" s="41">
        <v>11605.97559</v>
      </c>
      <c r="C16" s="41">
        <v>11106.103590000001</v>
      </c>
      <c r="D16" s="86">
        <f t="shared" si="1"/>
        <v>95.692977327725032</v>
      </c>
      <c r="E16" s="41">
        <v>1551.6974300000002</v>
      </c>
      <c r="F16" s="41">
        <v>1147.8453099999999</v>
      </c>
      <c r="G16" s="65">
        <f t="shared" si="2"/>
        <v>73.973526527011131</v>
      </c>
      <c r="I16" s="68"/>
      <c r="J16" s="51"/>
      <c r="K16" s="68"/>
      <c r="L16" s="68"/>
      <c r="M16" s="15"/>
    </row>
    <row r="17" spans="1:13" ht="15" customHeight="1" x14ac:dyDescent="0.25">
      <c r="A17" s="31" t="s">
        <v>173</v>
      </c>
      <c r="B17" s="41">
        <v>30312.711240000001</v>
      </c>
      <c r="C17" s="41">
        <v>22738.904869999998</v>
      </c>
      <c r="D17" s="86">
        <f t="shared" si="1"/>
        <v>75.014421144863576</v>
      </c>
      <c r="E17" s="41">
        <v>563.95286999999996</v>
      </c>
      <c r="F17" s="41">
        <v>412.98101000000008</v>
      </c>
      <c r="G17" s="65">
        <f t="shared" si="2"/>
        <v>73.229702687744123</v>
      </c>
      <c r="I17" s="68"/>
      <c r="J17" s="51"/>
      <c r="K17" s="68"/>
      <c r="L17" s="68"/>
      <c r="M17" s="15"/>
    </row>
    <row r="18" spans="1:13" x14ac:dyDescent="0.25">
      <c r="A18" s="31" t="s">
        <v>169</v>
      </c>
      <c r="B18" s="41">
        <v>15038.036469999999</v>
      </c>
      <c r="C18" s="41">
        <v>11745.213619999997</v>
      </c>
      <c r="D18" s="86">
        <f t="shared" si="1"/>
        <v>78.103372361351887</v>
      </c>
      <c r="E18" s="41">
        <v>155.98078999999998</v>
      </c>
      <c r="F18" s="41">
        <v>110.68238000000001</v>
      </c>
      <c r="G18" s="65">
        <f t="shared" si="2"/>
        <v>70.958981551510306</v>
      </c>
      <c r="I18" s="68"/>
      <c r="J18" s="51"/>
      <c r="K18" s="68"/>
      <c r="L18" s="68"/>
      <c r="M18" s="15"/>
    </row>
    <row r="19" spans="1:13" x14ac:dyDescent="0.25">
      <c r="A19" s="31" t="s">
        <v>168</v>
      </c>
      <c r="B19" s="41">
        <v>30544.225839999999</v>
      </c>
      <c r="C19" s="41">
        <v>24014.9401</v>
      </c>
      <c r="D19" s="86">
        <f t="shared" si="1"/>
        <v>78.623502280914252</v>
      </c>
      <c r="E19" s="41">
        <v>1015.8369</v>
      </c>
      <c r="F19" s="41">
        <v>652.10325999999998</v>
      </c>
      <c r="G19" s="65">
        <f t="shared" si="2"/>
        <v>64.193696842475404</v>
      </c>
      <c r="I19" s="68"/>
      <c r="J19" s="51"/>
      <c r="K19" s="68"/>
      <c r="L19" s="68"/>
      <c r="M19" s="15"/>
    </row>
    <row r="20" spans="1:13" ht="15" customHeight="1" x14ac:dyDescent="0.25">
      <c r="A20" s="31" t="s">
        <v>167</v>
      </c>
      <c r="B20" s="41">
        <v>3678.1135800000002</v>
      </c>
      <c r="C20" s="41">
        <v>1890.6600100000001</v>
      </c>
      <c r="D20" s="86">
        <f t="shared" si="1"/>
        <v>51.402980600724135</v>
      </c>
      <c r="E20" s="41">
        <v>98.802840000000003</v>
      </c>
      <c r="F20" s="41">
        <v>4.2421699999999998</v>
      </c>
      <c r="G20" s="65">
        <f t="shared" si="2"/>
        <v>4.2935709135486384</v>
      </c>
      <c r="I20" s="68"/>
      <c r="J20" s="51"/>
      <c r="K20" s="68"/>
      <c r="L20" s="68"/>
      <c r="M20" s="30"/>
    </row>
    <row r="21" spans="1:13" ht="15" customHeight="1" x14ac:dyDescent="0.25">
      <c r="A21" s="31" t="s">
        <v>166</v>
      </c>
      <c r="B21" s="41">
        <v>67740.451260000002</v>
      </c>
      <c r="C21" s="41">
        <v>57370.043949999992</v>
      </c>
      <c r="D21" s="86">
        <f t="shared" si="1"/>
        <v>84.690968074309808</v>
      </c>
      <c r="E21" s="41">
        <v>40303.35252</v>
      </c>
      <c r="F21" s="41">
        <v>30121.92585</v>
      </c>
      <c r="G21" s="65">
        <f t="shared" si="2"/>
        <v>74.73801549152121</v>
      </c>
      <c r="I21" s="68"/>
      <c r="J21" s="51"/>
      <c r="K21" s="68"/>
      <c r="L21" s="68"/>
      <c r="M21" s="30"/>
    </row>
    <row r="22" spans="1:13" x14ac:dyDescent="0.25">
      <c r="A22" s="31" t="s">
        <v>165</v>
      </c>
      <c r="B22" s="41">
        <v>116077.64554</v>
      </c>
      <c r="C22" s="41">
        <v>102992.81603</v>
      </c>
      <c r="D22" s="86">
        <f t="shared" si="1"/>
        <v>88.727519886254925</v>
      </c>
      <c r="E22" s="41">
        <v>7549.46234</v>
      </c>
      <c r="F22" s="41">
        <v>6760.1497299999992</v>
      </c>
      <c r="G22" s="65">
        <f t="shared" si="2"/>
        <v>89.544783794497334</v>
      </c>
      <c r="I22" s="68"/>
      <c r="J22" s="51"/>
      <c r="K22" s="68"/>
      <c r="L22" s="68"/>
      <c r="M22" s="30"/>
    </row>
    <row r="23" spans="1:13" x14ac:dyDescent="0.25">
      <c r="A23" s="31" t="s">
        <v>164</v>
      </c>
      <c r="B23" s="41">
        <v>69971.435460000008</v>
      </c>
      <c r="C23" s="41">
        <v>45108.65595</v>
      </c>
      <c r="D23" s="86">
        <f t="shared" si="1"/>
        <v>64.467243888096164</v>
      </c>
      <c r="E23" s="41">
        <v>3867.6379299999999</v>
      </c>
      <c r="F23" s="41">
        <v>4960.1753799999988</v>
      </c>
      <c r="G23" s="65">
        <f t="shared" si="2"/>
        <v>128.24818325225183</v>
      </c>
      <c r="I23" s="68"/>
      <c r="J23" s="51"/>
      <c r="K23" s="68"/>
      <c r="L23" s="68"/>
      <c r="M23" s="15"/>
    </row>
    <row r="24" spans="1:13" x14ac:dyDescent="0.25">
      <c r="A24" s="31" t="s">
        <v>170</v>
      </c>
      <c r="B24" s="41">
        <v>11599.317059999999</v>
      </c>
      <c r="C24" s="41">
        <v>11108.508890000001</v>
      </c>
      <c r="D24" s="86">
        <f t="shared" si="1"/>
        <v>95.768645968886048</v>
      </c>
      <c r="E24" s="60">
        <v>315.97158000000002</v>
      </c>
      <c r="F24" s="83">
        <v>448.47190000000006</v>
      </c>
      <c r="G24" s="65">
        <f t="shared" si="2"/>
        <v>141.93425244131134</v>
      </c>
      <c r="I24" s="68"/>
      <c r="J24" s="51"/>
      <c r="K24" s="68"/>
      <c r="L24" s="68"/>
      <c r="M24" s="15"/>
    </row>
    <row r="25" spans="1:13" x14ac:dyDescent="0.25">
      <c r="A25" s="31" t="s">
        <v>163</v>
      </c>
      <c r="B25" s="41">
        <v>519.74267999999995</v>
      </c>
      <c r="C25" s="41">
        <v>641.27317000000005</v>
      </c>
      <c r="D25" s="86">
        <f t="shared" si="1"/>
        <v>123.38281897495892</v>
      </c>
      <c r="E25" s="41">
        <v>343.55253000000005</v>
      </c>
      <c r="F25" s="41">
        <v>123.0498</v>
      </c>
      <c r="G25" s="65">
        <f t="shared" si="2"/>
        <v>35.816880754742222</v>
      </c>
      <c r="I25" s="68"/>
      <c r="J25" s="51"/>
      <c r="K25" s="68"/>
      <c r="L25" s="68"/>
      <c r="M25" s="15"/>
    </row>
    <row r="26" spans="1:13" x14ac:dyDescent="0.25">
      <c r="A26" s="31" t="s">
        <v>171</v>
      </c>
      <c r="B26" s="41">
        <v>36061.051330000002</v>
      </c>
      <c r="C26" s="41">
        <v>30692.020059999999</v>
      </c>
      <c r="D26" s="86">
        <f t="shared" si="1"/>
        <v>85.111273598578123</v>
      </c>
      <c r="E26" s="41">
        <v>413.55167</v>
      </c>
      <c r="F26" s="41">
        <v>624.03782000000001</v>
      </c>
      <c r="G26" s="65">
        <f t="shared" si="2"/>
        <v>150.89718293242535</v>
      </c>
      <c r="I26" s="68"/>
      <c r="J26" s="51"/>
      <c r="K26" s="68"/>
      <c r="L26" s="68"/>
      <c r="M26" s="15"/>
    </row>
    <row r="27" spans="1:13" x14ac:dyDescent="0.25">
      <c r="A27" s="31" t="s">
        <v>172</v>
      </c>
      <c r="B27" s="41">
        <v>1504.8338799999999</v>
      </c>
      <c r="C27" s="41">
        <v>26.886500000000002</v>
      </c>
      <c r="D27" s="86">
        <f t="shared" si="1"/>
        <v>1.7866756163145396</v>
      </c>
      <c r="E27" s="41">
        <v>48.79954</v>
      </c>
      <c r="F27" s="41">
        <v>7.34</v>
      </c>
      <c r="G27" s="65">
        <f t="shared" si="2"/>
        <v>15.041125387657342</v>
      </c>
      <c r="I27" s="68"/>
      <c r="J27" s="51"/>
      <c r="K27" s="68"/>
      <c r="L27" s="68"/>
    </row>
    <row r="28" spans="1:13" x14ac:dyDescent="0.25">
      <c r="D28" s="49"/>
      <c r="J28" s="51"/>
      <c r="K28" s="51"/>
    </row>
    <row r="30" spans="1:13" x14ac:dyDescent="0.25">
      <c r="A30" s="13" t="s">
        <v>18</v>
      </c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aaa</vt:lpstr>
      <vt:lpstr>ffffffff</vt:lpstr>
      <vt:lpstr>lvbionm</vt:lpstr>
      <vt:lpstr>oougug</vt:lpstr>
      <vt:lpstr>polje</vt:lpstr>
      <vt:lpstr>svsds</vt:lpstr>
      <vt:lpstr>uyfur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2020-05-27T05:57:38Z</dcterms:modified>
</cp:coreProperties>
</file>