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5B2AAB65-0846-4525-9AAC-42DBAC0D01AC}"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6" i="6"/>
  <c r="E45" i="6"/>
  <c r="E44" i="6"/>
  <c r="E43" i="6"/>
  <c r="E42" i="6"/>
  <c r="E41" i="6"/>
  <c r="E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I30" i="5"/>
  <c r="I29" i="5"/>
  <c r="I27" i="5"/>
  <c r="I25" i="5"/>
  <c r="I24" i="5"/>
  <c r="I22" i="5"/>
  <c r="I19" i="5"/>
  <c r="I18" i="5"/>
  <c r="I17" i="5"/>
  <c r="I16" i="5"/>
  <c r="I12" i="5"/>
  <c r="I9" i="5"/>
  <c r="I8" i="5"/>
</calcChain>
</file>

<file path=xl/sharedStrings.xml><?xml version="1.0" encoding="utf-8"?>
<sst xmlns="http://schemas.openxmlformats.org/spreadsheetml/2006/main" count="201" uniqueCount="115">
  <si>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</si>
  <si>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</si>
  <si>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</si>
  <si>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</si>
  <si>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</si>
  <si>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</si>
  <si>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</si>
  <si>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</si>
  <si>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</si>
  <si>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</si>
  <si>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</si>
  <si>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</si>
  <si>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</si>
  <si>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</si>
  <si>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</si>
  <si>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</si>
  <si>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</si>
  <si>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</si>
  <si>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</si>
  <si>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</si>
  <si>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</si>
  <si>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</si>
  <si>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</si>
  <si>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</si>
  <si>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</si>
  <si>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</si>
  <si>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</si>
  <si>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</si>
  <si>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</si>
  <si>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</si>
  <si>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</si>
  <si>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</si>
  <si>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</si>
  <si>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</si>
  <si>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</si>
  <si>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</si>
  <si>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</si>
  <si>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</si>
  <si>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</si>
  <si>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</si>
  <si>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</si>
  <si>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</si>
  <si>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</si>
  <si>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</si>
  <si>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</si>
  <si>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</si>
  <si>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</si>
  <si>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</si>
  <si>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</si>
  <si>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</si>
  <si>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</si>
  <si>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</si>
  <si>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</si>
  <si>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</si>
  <si>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</si>
  <si>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</si>
  <si>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</si>
  <si>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</si>
  <si>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</si>
  <si>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</si>
  <si>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</si>
  <si>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</si>
  <si>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</si>
  <si>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</si>
  <si>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</si>
  <si>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</si>
  <si>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</si>
  <si>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</si>
  <si>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</si>
  <si>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</si>
  <si>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</si>
  <si>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</si>
  <si>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</si>
  <si>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</si>
  <si>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</si>
  <si>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</si>
  <si>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</si>
  <si>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</si>
  <si>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</si>
  <si>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</si>
  <si>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</si>
  <si>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</si>
  <si>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</si>
  <si>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</si>
  <si>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</si>
  <si>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</si>
  <si>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</si>
  <si>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</si>
  <si>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</si>
  <si>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</si>
  <si>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</si>
  <si>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</si>
  <si>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</si>
  <si>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</si>
  <si>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</si>
  <si>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</si>
  <si>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</si>
  <si>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</si>
  <si>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</si>
  <si>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</si>
  <si>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</si>
  <si>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</si>
  <si>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</si>
  <si>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</si>
  <si>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</si>
  <si>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</si>
  <si>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</si>
  <si>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</si>
  <si>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</si>
  <si>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</si>
  <si>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Čile</t>
  </si>
  <si>
    <t>100,0</t>
  </si>
  <si>
    <t>Table 1 Arrivals and overnight stays of tourists in collective accommodation by municipalities (1), October 2021 (p)</t>
  </si>
  <si>
    <t>Table 2 Arrivals and overnight stays of foreign tourists in collective accommodation by country of residence, October 2021 (p)</t>
  </si>
  <si>
    <t>Table 3 Arrivals and overnight stays of tourists in collective accommodation by type of place (2), October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</si>
</sst>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L15" sqref="L15"/>
    </sheetView>
  </sheetViews>
  <sheetFormatPr defaultRowHeight="15" x14ac:dyDescent="0.25"/>
  <cols>
    <col min="1" max="2" width="12" customWidth="1"/>
    <col min="5" max="5" width="9" customWidth="1"/>
    <col min="6" max="6" width="9.42578125" customWidth="1"/>
    <col min="9" max="9" width="9.7109375" customWidth="1"/>
  </cols>
  <sheetData>
    <row r="1" spans="1:23" x14ac:dyDescent="0.25">
      <c r="A1" s="29" t="s">
        <v>112</v>
      </c>
      <c r="B1" s="9"/>
      <c r="C1" s="10"/>
      <c r="D1" s="10"/>
      <c r="E1" s="10"/>
      <c r="F1" s="10"/>
      <c r="G1" s="10"/>
      <c r="H1" s="10"/>
      <c r="I1" s="10"/>
    </row>
    <row r="2" spans="1:23" ht="15.75" thickBot="1" x14ac:dyDescent="0.3">
      <c r="A2" s="9"/>
      <c r="B2" s="9"/>
      <c r="C2" s="10"/>
      <c r="D2" s="10"/>
      <c r="E2" s="10"/>
      <c r="F2" s="10"/>
      <c r="G2" s="10"/>
      <c r="H2" s="10"/>
      <c r="I2" s="10"/>
    </row>
    <row r="3" spans="1:23" ht="15" customHeight="1" x14ac:dyDescent="0.25">
      <c r="A3" s="94" t="s">
        <v>73</v>
      </c>
      <c r="B3" s="15"/>
      <c r="C3" s="88" t="s">
        <v>17</v>
      </c>
      <c r="D3" s="88"/>
      <c r="E3" s="89"/>
      <c r="F3" s="27"/>
      <c r="G3" s="90" t="s">
        <v>21</v>
      </c>
      <c r="H3" s="90"/>
      <c r="I3" s="91"/>
    </row>
    <row r="4" spans="1:23" x14ac:dyDescent="0.25">
      <c r="A4" s="95"/>
      <c r="B4" s="32" t="s">
        <v>18</v>
      </c>
      <c r="C4" s="5" t="s">
        <v>19</v>
      </c>
      <c r="D4" s="5" t="s">
        <v>20</v>
      </c>
      <c r="E4" s="11" t="s">
        <v>22</v>
      </c>
      <c r="F4" s="21" t="s">
        <v>18</v>
      </c>
      <c r="G4" s="5" t="s">
        <v>19</v>
      </c>
      <c r="H4" s="5" t="s">
        <v>20</v>
      </c>
      <c r="I4" s="11" t="s">
        <v>22</v>
      </c>
    </row>
    <row r="5" spans="1:23" ht="15.75" thickBot="1" x14ac:dyDescent="0.3">
      <c r="A5" s="96"/>
      <c r="B5" s="33" t="s">
        <v>92</v>
      </c>
      <c r="C5" s="31" t="s">
        <v>93</v>
      </c>
      <c r="D5" s="12" t="s">
        <v>0</v>
      </c>
      <c r="E5" s="28" t="s">
        <v>74</v>
      </c>
      <c r="F5" s="22" t="s">
        <v>92</v>
      </c>
      <c r="G5" s="31" t="s">
        <v>93</v>
      </c>
      <c r="H5" s="12" t="s">
        <v>0</v>
      </c>
      <c r="I5" s="28" t="s">
        <v>74</v>
      </c>
    </row>
    <row r="6" spans="1:23" x14ac:dyDescent="0.25">
      <c r="A6" s="48" t="s">
        <v>20</v>
      </c>
      <c r="B6" s="73">
        <v>36964</v>
      </c>
      <c r="C6" s="42">
        <v>8701</v>
      </c>
      <c r="D6" s="42">
        <v>45665</v>
      </c>
      <c r="E6" s="43">
        <v>100</v>
      </c>
      <c r="F6" s="86">
        <v>108890</v>
      </c>
      <c r="G6" s="86">
        <v>30743</v>
      </c>
      <c r="H6" s="86">
        <v>139633</v>
      </c>
      <c r="I6" s="81" t="s">
        <v>111</v>
      </c>
      <c r="L6" s="29"/>
      <c r="M6" s="9"/>
      <c r="N6" s="10"/>
      <c r="O6" s="10"/>
      <c r="P6" s="10"/>
      <c r="Q6" s="10"/>
      <c r="R6" s="10"/>
      <c r="S6" s="10"/>
      <c r="T6" s="10"/>
    </row>
    <row r="7" spans="1:23" x14ac:dyDescent="0.25">
      <c r="A7" s="45" t="s">
        <v>77</v>
      </c>
      <c r="B7" s="74" t="s">
        <v>78</v>
      </c>
      <c r="C7" s="44" t="s">
        <v>78</v>
      </c>
      <c r="D7" s="44" t="s">
        <v>78</v>
      </c>
      <c r="E7" s="34" t="s">
        <v>78</v>
      </c>
      <c r="F7" s="82" t="s">
        <v>78</v>
      </c>
      <c r="G7" s="82" t="s">
        <v>78</v>
      </c>
      <c r="H7" s="82" t="s">
        <v>78</v>
      </c>
      <c r="I7" s="34"/>
      <c r="M7" s="29"/>
      <c r="N7" s="9"/>
      <c r="O7" s="10"/>
      <c r="P7" s="10"/>
      <c r="Q7" s="10"/>
      <c r="R7" s="10"/>
      <c r="S7" s="10"/>
      <c r="T7" s="10"/>
      <c r="U7" s="10"/>
    </row>
    <row r="8" spans="1:23" x14ac:dyDescent="0.25">
      <c r="A8" s="45" t="s">
        <v>2</v>
      </c>
      <c r="B8" s="75">
        <v>976</v>
      </c>
      <c r="C8" s="76">
        <v>214</v>
      </c>
      <c r="D8" s="76">
        <v>1190</v>
      </c>
      <c r="E8" s="78">
        <v>2.6</v>
      </c>
      <c r="F8" s="83">
        <v>3705</v>
      </c>
      <c r="G8" s="83">
        <v>486</v>
      </c>
      <c r="H8" s="83">
        <v>4191</v>
      </c>
      <c r="I8" s="34">
        <f>H8/H6*100</f>
        <v>3.001439487800162</v>
      </c>
    </row>
    <row r="9" spans="1:23" x14ac:dyDescent="0.25">
      <c r="A9" s="45" t="s">
        <v>9</v>
      </c>
      <c r="B9" s="74">
        <v>138</v>
      </c>
      <c r="C9" s="44">
        <v>167</v>
      </c>
      <c r="D9" s="44">
        <v>305</v>
      </c>
      <c r="E9" s="78">
        <v>0.7</v>
      </c>
      <c r="F9" s="82">
        <v>286</v>
      </c>
      <c r="G9" s="82">
        <v>192</v>
      </c>
      <c r="H9" s="83">
        <v>478</v>
      </c>
      <c r="I9" s="34">
        <f>H9/H6*100</f>
        <v>0.34232595446635106</v>
      </c>
      <c r="K9" s="52"/>
      <c r="N9" s="29"/>
      <c r="O9" s="9"/>
      <c r="P9" s="10"/>
      <c r="Q9" s="10"/>
      <c r="R9" s="10"/>
      <c r="S9" s="10"/>
      <c r="T9" s="10"/>
      <c r="U9" s="10"/>
      <c r="V9" s="10"/>
    </row>
    <row r="10" spans="1:23" x14ac:dyDescent="0.25">
      <c r="A10" s="45" t="s">
        <v>15</v>
      </c>
      <c r="B10" s="74">
        <v>159</v>
      </c>
      <c r="C10" s="44">
        <v>115</v>
      </c>
      <c r="D10" s="76">
        <v>274</v>
      </c>
      <c r="E10" s="78">
        <v>0.6</v>
      </c>
      <c r="F10" s="83">
        <v>273</v>
      </c>
      <c r="G10" s="82">
        <v>235</v>
      </c>
      <c r="H10" s="83">
        <v>508</v>
      </c>
      <c r="I10" s="34">
        <v>0.4</v>
      </c>
      <c r="O10" s="29"/>
      <c r="P10" s="9"/>
      <c r="Q10" s="10"/>
      <c r="R10" s="10"/>
      <c r="S10" s="10"/>
      <c r="T10" s="10"/>
      <c r="U10" s="10"/>
      <c r="V10" s="10"/>
      <c r="W10" s="10"/>
    </row>
    <row r="11" spans="1:23" x14ac:dyDescent="0.25">
      <c r="A11" s="45" t="s">
        <v>1</v>
      </c>
      <c r="B11" s="75">
        <v>14363</v>
      </c>
      <c r="C11" s="76">
        <v>2224</v>
      </c>
      <c r="D11" s="76">
        <v>16587</v>
      </c>
      <c r="E11" s="78">
        <v>36.299999999999997</v>
      </c>
      <c r="F11" s="83">
        <v>52445</v>
      </c>
      <c r="G11" s="83">
        <v>5116</v>
      </c>
      <c r="H11" s="83">
        <v>57561</v>
      </c>
      <c r="I11" s="34">
        <v>41.2</v>
      </c>
    </row>
    <row r="12" spans="1:23" x14ac:dyDescent="0.25">
      <c r="A12" s="45" t="s">
        <v>4</v>
      </c>
      <c r="B12" s="74">
        <v>153</v>
      </c>
      <c r="C12" s="44">
        <v>1524</v>
      </c>
      <c r="D12" s="76">
        <v>1677</v>
      </c>
      <c r="E12" s="78">
        <v>3.7</v>
      </c>
      <c r="F12" s="83">
        <v>370</v>
      </c>
      <c r="G12" s="83">
        <v>3245</v>
      </c>
      <c r="H12" s="83">
        <v>3615</v>
      </c>
      <c r="I12" s="34">
        <f>H12/H6*100</f>
        <v>2.5889295510373622</v>
      </c>
    </row>
    <row r="13" spans="1:23" x14ac:dyDescent="0.25">
      <c r="A13" s="46" t="s">
        <v>11</v>
      </c>
      <c r="B13" s="74">
        <v>78</v>
      </c>
      <c r="C13" s="44">
        <v>4</v>
      </c>
      <c r="D13" s="44">
        <v>82</v>
      </c>
      <c r="E13" s="78">
        <v>0.2</v>
      </c>
      <c r="F13" s="82">
        <v>179</v>
      </c>
      <c r="G13" s="82">
        <v>5</v>
      </c>
      <c r="H13" s="82">
        <v>184</v>
      </c>
      <c r="I13" s="34">
        <v>0.1</v>
      </c>
    </row>
    <row r="14" spans="1:23" x14ac:dyDescent="0.25">
      <c r="A14" s="45" t="s">
        <v>86</v>
      </c>
      <c r="B14" s="74" t="s">
        <v>78</v>
      </c>
      <c r="C14" s="44" t="s">
        <v>78</v>
      </c>
      <c r="D14" s="44" t="s">
        <v>78</v>
      </c>
      <c r="E14" s="79" t="s">
        <v>78</v>
      </c>
      <c r="F14" s="82" t="s">
        <v>78</v>
      </c>
      <c r="G14" s="82" t="s">
        <v>78</v>
      </c>
      <c r="H14" s="82" t="s">
        <v>78</v>
      </c>
      <c r="I14" s="34" t="s">
        <v>78</v>
      </c>
    </row>
    <row r="15" spans="1:23" x14ac:dyDescent="0.25">
      <c r="A15" s="45" t="s">
        <v>5</v>
      </c>
      <c r="B15" s="75">
        <v>2974</v>
      </c>
      <c r="C15" s="76">
        <v>1444</v>
      </c>
      <c r="D15" s="76">
        <v>4418</v>
      </c>
      <c r="E15" s="78">
        <v>9.6999999999999993</v>
      </c>
      <c r="F15" s="83">
        <v>12173</v>
      </c>
      <c r="G15" s="83">
        <v>14554</v>
      </c>
      <c r="H15" s="83">
        <v>26727</v>
      </c>
      <c r="I15" s="34">
        <v>19.100000000000001</v>
      </c>
      <c r="N15" s="29"/>
      <c r="O15" s="9"/>
      <c r="P15" s="10"/>
      <c r="Q15" s="10"/>
      <c r="R15" s="10"/>
      <c r="S15" s="10"/>
      <c r="T15" s="10"/>
      <c r="U15" s="10"/>
      <c r="V15" s="10"/>
    </row>
    <row r="16" spans="1:23" x14ac:dyDescent="0.25">
      <c r="A16" s="45" t="s">
        <v>23</v>
      </c>
      <c r="B16" s="75">
        <v>1475</v>
      </c>
      <c r="C16" s="76">
        <v>929</v>
      </c>
      <c r="D16" s="76">
        <v>2404</v>
      </c>
      <c r="E16" s="78">
        <v>5.3</v>
      </c>
      <c r="F16" s="83">
        <v>2553</v>
      </c>
      <c r="G16" s="83">
        <v>1815</v>
      </c>
      <c r="H16" s="83">
        <v>4368</v>
      </c>
      <c r="I16" s="34">
        <f>H16/H6*100</f>
        <v>3.128200353784564</v>
      </c>
    </row>
    <row r="17" spans="1:24" x14ac:dyDescent="0.25">
      <c r="A17" s="45" t="s">
        <v>7</v>
      </c>
      <c r="B17" s="75">
        <v>2667</v>
      </c>
      <c r="C17" s="44">
        <v>85</v>
      </c>
      <c r="D17" s="76">
        <v>2752</v>
      </c>
      <c r="E17" s="78">
        <v>6</v>
      </c>
      <c r="F17" s="83">
        <v>5268</v>
      </c>
      <c r="G17" s="83">
        <v>310</v>
      </c>
      <c r="H17" s="83">
        <v>5578</v>
      </c>
      <c r="I17" s="34">
        <f>H17/H6*100</f>
        <v>3.9947576862203058</v>
      </c>
      <c r="P17" s="29"/>
      <c r="Q17" s="9"/>
      <c r="R17" s="10"/>
      <c r="S17" s="10"/>
      <c r="T17" s="10"/>
      <c r="U17" s="10"/>
      <c r="V17" s="10"/>
      <c r="W17" s="10"/>
      <c r="X17" s="10"/>
    </row>
    <row r="18" spans="1:24" x14ac:dyDescent="0.25">
      <c r="A18" s="45" t="s">
        <v>8</v>
      </c>
      <c r="B18" s="74">
        <v>12</v>
      </c>
      <c r="C18" s="44">
        <v>52</v>
      </c>
      <c r="D18" s="44">
        <v>64</v>
      </c>
      <c r="E18" s="78">
        <v>0.1</v>
      </c>
      <c r="F18" s="82">
        <v>16</v>
      </c>
      <c r="G18" s="82">
        <v>84</v>
      </c>
      <c r="H18" s="82">
        <v>100</v>
      </c>
      <c r="I18" s="34">
        <f>H18/H6*100</f>
        <v>7.161630846576382E-2</v>
      </c>
    </row>
    <row r="19" spans="1:24" x14ac:dyDescent="0.25">
      <c r="A19" s="46" t="s">
        <v>24</v>
      </c>
      <c r="B19" s="75">
        <v>451</v>
      </c>
      <c r="C19" s="44">
        <v>111</v>
      </c>
      <c r="D19" s="76">
        <v>562</v>
      </c>
      <c r="E19" s="78">
        <v>1.2</v>
      </c>
      <c r="F19" s="83">
        <v>771</v>
      </c>
      <c r="G19" s="82">
        <v>208</v>
      </c>
      <c r="H19" s="83">
        <v>979</v>
      </c>
      <c r="I19" s="34">
        <f>H19/H6*100</f>
        <v>0.70112365987982783</v>
      </c>
    </row>
    <row r="20" spans="1:24" x14ac:dyDescent="0.25">
      <c r="A20" s="46" t="s">
        <v>87</v>
      </c>
      <c r="B20" s="74" t="s">
        <v>78</v>
      </c>
      <c r="C20" s="44" t="s">
        <v>78</v>
      </c>
      <c r="D20" s="44" t="s">
        <v>78</v>
      </c>
      <c r="E20" s="79" t="s">
        <v>78</v>
      </c>
      <c r="F20" s="82" t="s">
        <v>78</v>
      </c>
      <c r="G20" s="82" t="s">
        <v>78</v>
      </c>
      <c r="H20" s="82" t="s">
        <v>78</v>
      </c>
      <c r="I20" s="34" t="s">
        <v>78</v>
      </c>
    </row>
    <row r="21" spans="1:24" x14ac:dyDescent="0.25">
      <c r="A21" s="45" t="s">
        <v>88</v>
      </c>
      <c r="B21" s="74" t="s">
        <v>78</v>
      </c>
      <c r="C21" s="44" t="s">
        <v>78</v>
      </c>
      <c r="D21" s="44" t="s">
        <v>78</v>
      </c>
      <c r="E21" s="79" t="s">
        <v>78</v>
      </c>
      <c r="F21" s="82" t="s">
        <v>78</v>
      </c>
      <c r="G21" s="82" t="s">
        <v>78</v>
      </c>
      <c r="H21" s="82" t="s">
        <v>78</v>
      </c>
      <c r="I21" s="34" t="s">
        <v>78</v>
      </c>
    </row>
    <row r="22" spans="1:24" x14ac:dyDescent="0.25">
      <c r="A22" s="46" t="s">
        <v>10</v>
      </c>
      <c r="B22" s="74">
        <v>34</v>
      </c>
      <c r="C22" s="44">
        <v>54</v>
      </c>
      <c r="D22" s="44">
        <v>88</v>
      </c>
      <c r="E22" s="78">
        <v>0.2</v>
      </c>
      <c r="F22" s="82">
        <v>107</v>
      </c>
      <c r="G22" s="82">
        <v>160</v>
      </c>
      <c r="H22" s="82">
        <v>267</v>
      </c>
      <c r="I22" s="34">
        <f>H22/H6*100</f>
        <v>0.19121554360358942</v>
      </c>
    </row>
    <row r="23" spans="1:24" x14ac:dyDescent="0.25">
      <c r="A23" s="45" t="s">
        <v>89</v>
      </c>
      <c r="B23" s="74" t="s">
        <v>78</v>
      </c>
      <c r="C23" s="44" t="s">
        <v>78</v>
      </c>
      <c r="D23" s="44" t="s">
        <v>78</v>
      </c>
      <c r="E23" s="79" t="s">
        <v>78</v>
      </c>
      <c r="F23" s="82" t="s">
        <v>78</v>
      </c>
      <c r="G23" s="82" t="s">
        <v>78</v>
      </c>
      <c r="H23" s="82" t="s">
        <v>78</v>
      </c>
      <c r="I23" s="34" t="s">
        <v>78</v>
      </c>
    </row>
    <row r="24" spans="1:24" x14ac:dyDescent="0.25">
      <c r="A24" s="45" t="s">
        <v>14</v>
      </c>
      <c r="B24" s="75">
        <v>8626</v>
      </c>
      <c r="C24" s="76">
        <v>1183</v>
      </c>
      <c r="D24" s="76">
        <v>9809</v>
      </c>
      <c r="E24" s="78">
        <v>21.5</v>
      </c>
      <c r="F24" s="83">
        <v>16768</v>
      </c>
      <c r="G24" s="83">
        <v>2419</v>
      </c>
      <c r="H24" s="83">
        <v>19187</v>
      </c>
      <c r="I24" s="34">
        <f>H24/H6*100</f>
        <v>13.741021105326103</v>
      </c>
    </row>
    <row r="25" spans="1:24" x14ac:dyDescent="0.25">
      <c r="A25" s="45" t="s">
        <v>25</v>
      </c>
      <c r="B25" s="74">
        <v>58</v>
      </c>
      <c r="C25" s="44">
        <v>25</v>
      </c>
      <c r="D25" s="44">
        <v>83</v>
      </c>
      <c r="E25" s="78">
        <v>0.2</v>
      </c>
      <c r="F25" s="82">
        <v>779</v>
      </c>
      <c r="G25" s="82">
        <v>101</v>
      </c>
      <c r="H25" s="82">
        <v>880</v>
      </c>
      <c r="I25" s="34">
        <f>H25/H6*100</f>
        <v>0.6302235144987216</v>
      </c>
    </row>
    <row r="26" spans="1:24" x14ac:dyDescent="0.25">
      <c r="A26" s="45" t="s">
        <v>98</v>
      </c>
      <c r="B26" s="74" t="s">
        <v>78</v>
      </c>
      <c r="C26" s="44" t="s">
        <v>78</v>
      </c>
      <c r="D26" s="44" t="s">
        <v>78</v>
      </c>
      <c r="E26" s="79" t="s">
        <v>78</v>
      </c>
      <c r="F26" s="82" t="s">
        <v>78</v>
      </c>
      <c r="G26" s="82" t="s">
        <v>78</v>
      </c>
      <c r="H26" s="82" t="s">
        <v>78</v>
      </c>
      <c r="I26" s="34" t="s">
        <v>78</v>
      </c>
    </row>
    <row r="27" spans="1:24" x14ac:dyDescent="0.25">
      <c r="A27" s="45" t="s">
        <v>3</v>
      </c>
      <c r="B27" s="75">
        <v>3297</v>
      </c>
      <c r="C27" s="44">
        <v>323</v>
      </c>
      <c r="D27" s="76">
        <v>3620</v>
      </c>
      <c r="E27" s="78">
        <v>7.9</v>
      </c>
      <c r="F27" s="83">
        <v>10067</v>
      </c>
      <c r="G27" s="83">
        <v>1081</v>
      </c>
      <c r="H27" s="83">
        <v>11148</v>
      </c>
      <c r="I27" s="34">
        <f>H27/H6*100</f>
        <v>7.9837860677633516</v>
      </c>
    </row>
    <row r="28" spans="1:24" x14ac:dyDescent="0.25">
      <c r="A28" s="45" t="s">
        <v>90</v>
      </c>
      <c r="B28" s="74" t="s">
        <v>78</v>
      </c>
      <c r="C28" s="44" t="s">
        <v>78</v>
      </c>
      <c r="D28" s="44" t="s">
        <v>78</v>
      </c>
      <c r="E28" s="79" t="s">
        <v>78</v>
      </c>
      <c r="F28" s="82" t="s">
        <v>78</v>
      </c>
      <c r="G28" s="82" t="s">
        <v>78</v>
      </c>
      <c r="H28" s="82" t="s">
        <v>78</v>
      </c>
      <c r="I28" s="34" t="s">
        <v>78</v>
      </c>
    </row>
    <row r="29" spans="1:24" x14ac:dyDescent="0.25">
      <c r="A29" s="45" t="s">
        <v>6</v>
      </c>
      <c r="B29" s="75">
        <v>516</v>
      </c>
      <c r="C29" s="76">
        <v>93</v>
      </c>
      <c r="D29" s="76">
        <v>609</v>
      </c>
      <c r="E29" s="78">
        <v>1.3</v>
      </c>
      <c r="F29" s="83">
        <v>1806</v>
      </c>
      <c r="G29" s="83">
        <v>470</v>
      </c>
      <c r="H29" s="83">
        <v>2276</v>
      </c>
      <c r="I29" s="34">
        <f>H29/H6*100</f>
        <v>1.6299871806807846</v>
      </c>
    </row>
    <row r="30" spans="1:24" ht="15.75" thickBot="1" x14ac:dyDescent="0.3">
      <c r="A30" s="47" t="s">
        <v>26</v>
      </c>
      <c r="B30" s="87">
        <v>978</v>
      </c>
      <c r="C30" s="77">
        <v>151</v>
      </c>
      <c r="D30" s="77">
        <v>1129</v>
      </c>
      <c r="E30" s="80">
        <v>2.5</v>
      </c>
      <c r="F30" s="84">
        <v>1311</v>
      </c>
      <c r="G30" s="84">
        <v>259</v>
      </c>
      <c r="H30" s="84">
        <v>1570</v>
      </c>
      <c r="I30" s="85">
        <f>H30/H6*100</f>
        <v>1.124376042912492</v>
      </c>
    </row>
    <row r="31" spans="1:24" x14ac:dyDescent="0.25">
      <c r="A31" s="23"/>
      <c r="B31" s="24"/>
      <c r="C31" s="25"/>
      <c r="D31" s="25"/>
      <c r="E31" s="26"/>
      <c r="F31" s="24"/>
      <c r="G31" s="25"/>
      <c r="H31" s="25"/>
      <c r="I31" s="26"/>
    </row>
    <row r="32" spans="1:24" ht="81.75" customHeight="1" x14ac:dyDescent="0.25">
      <c r="A32" s="92" t="s">
        <v>99</v>
      </c>
      <c r="B32" s="92"/>
      <c r="C32" s="93"/>
      <c r="D32" s="93"/>
      <c r="E32" s="93"/>
      <c r="F32" s="93"/>
      <c r="G32" s="93"/>
      <c r="H32" s="93"/>
      <c r="I32" s="93"/>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workbookViewId="0">
      <pane ySplit="3" topLeftCell="A4" activePane="bottomLeft" state="frozen"/>
      <selection pane="bottomLeft" activeCell="I17" sqref="I17"/>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12" x14ac:dyDescent="0.25">
      <c r="A1" s="30" t="s">
        <v>113</v>
      </c>
      <c r="B1" s="10"/>
      <c r="C1" s="35"/>
      <c r="D1" s="35"/>
      <c r="E1" s="35"/>
    </row>
    <row r="2" spans="1:12" ht="15.75" thickBot="1" x14ac:dyDescent="0.3">
      <c r="A2" s="9"/>
      <c r="B2" s="10"/>
      <c r="C2" s="35"/>
      <c r="D2" s="35"/>
      <c r="E2" s="35"/>
    </row>
    <row r="3" spans="1:12" ht="24.75" thickBot="1" x14ac:dyDescent="0.3">
      <c r="A3" s="13" t="s">
        <v>27</v>
      </c>
      <c r="B3" s="14" t="s">
        <v>28</v>
      </c>
      <c r="C3" s="36" t="s">
        <v>29</v>
      </c>
      <c r="D3" s="36" t="s">
        <v>21</v>
      </c>
      <c r="E3" s="37" t="s">
        <v>29</v>
      </c>
    </row>
    <row r="4" spans="1:12" x14ac:dyDescent="0.25">
      <c r="A4" s="50" t="s">
        <v>30</v>
      </c>
      <c r="B4" s="40">
        <v>36964</v>
      </c>
      <c r="C4" s="41">
        <v>100</v>
      </c>
      <c r="D4" s="40">
        <v>108890</v>
      </c>
      <c r="E4" s="41">
        <v>100</v>
      </c>
    </row>
    <row r="5" spans="1:12" x14ac:dyDescent="0.25">
      <c r="A5" s="51" t="s">
        <v>31</v>
      </c>
      <c r="B5" s="40">
        <v>30625</v>
      </c>
      <c r="C5" s="41">
        <f>B5/B4*100</f>
        <v>82.850881939184077</v>
      </c>
      <c r="D5" s="40">
        <v>91873</v>
      </c>
      <c r="E5" s="57">
        <f>D5/D4*100</f>
        <v>84.37230232344568</v>
      </c>
    </row>
    <row r="6" spans="1:12" x14ac:dyDescent="0.25">
      <c r="A6" s="45" t="s">
        <v>32</v>
      </c>
      <c r="B6" s="53">
        <v>2148</v>
      </c>
      <c r="C6" s="58">
        <f>B6/B4*100</f>
        <v>5.8110594091548533</v>
      </c>
      <c r="D6" s="53">
        <v>4024</v>
      </c>
      <c r="E6" s="58">
        <f>D6/D4*100</f>
        <v>3.6954724951786209</v>
      </c>
    </row>
    <row r="7" spans="1:12" x14ac:dyDescent="0.25">
      <c r="A7" s="45" t="s">
        <v>33</v>
      </c>
      <c r="B7" s="53">
        <v>628</v>
      </c>
      <c r="C7" s="58">
        <f>B7/B4*100</f>
        <v>1.6989503300508604</v>
      </c>
      <c r="D7" s="53">
        <v>1871</v>
      </c>
      <c r="E7" s="58">
        <f>D7/D4*100</f>
        <v>1.7182477729819086</v>
      </c>
    </row>
    <row r="8" spans="1:12" x14ac:dyDescent="0.25">
      <c r="A8" s="45" t="s">
        <v>34</v>
      </c>
      <c r="B8" s="53">
        <v>615</v>
      </c>
      <c r="C8" s="58">
        <f>B8/B4*100</f>
        <v>1.6637809760848394</v>
      </c>
      <c r="D8" s="53">
        <v>1260</v>
      </c>
      <c r="E8" s="58">
        <f>D8/D4*100</f>
        <v>1.1571310496831666</v>
      </c>
    </row>
    <row r="9" spans="1:12" x14ac:dyDescent="0.25">
      <c r="A9" s="45" t="s">
        <v>35</v>
      </c>
      <c r="B9" s="54">
        <v>78</v>
      </c>
      <c r="C9" s="58">
        <f>B9/B4*100</f>
        <v>0.21101612379612597</v>
      </c>
      <c r="D9" s="53">
        <v>311</v>
      </c>
      <c r="E9" s="58">
        <f>D9/D4*100</f>
        <v>0.28560933051703552</v>
      </c>
      <c r="I9" s="10"/>
      <c r="J9" s="35"/>
      <c r="K9" s="35"/>
      <c r="L9" s="35"/>
    </row>
    <row r="10" spans="1:12" x14ac:dyDescent="0.25">
      <c r="A10" s="46" t="s">
        <v>36</v>
      </c>
      <c r="B10" s="53">
        <v>1349</v>
      </c>
      <c r="C10" s="58">
        <f>B10/B4*100</f>
        <v>3.6494968077047938</v>
      </c>
      <c r="D10" s="53">
        <v>4219</v>
      </c>
      <c r="E10" s="58">
        <f>D10/D4*100</f>
        <v>3.8745523004867297</v>
      </c>
    </row>
    <row r="11" spans="1:12" x14ac:dyDescent="0.25">
      <c r="A11" s="46" t="s">
        <v>37</v>
      </c>
      <c r="B11" s="54">
        <v>154</v>
      </c>
      <c r="C11" s="58">
        <f>B11/B4*100</f>
        <v>0.41662157775132558</v>
      </c>
      <c r="D11" s="53">
        <v>478</v>
      </c>
      <c r="E11" s="58">
        <f>D11/D4*100</f>
        <v>0.43897511249885202</v>
      </c>
    </row>
    <row r="12" spans="1:12" x14ac:dyDescent="0.25">
      <c r="A12" s="45" t="s">
        <v>38</v>
      </c>
      <c r="B12" s="54">
        <v>185</v>
      </c>
      <c r="C12" s="58">
        <f>B12/B4*100</f>
        <v>0.50048696028568329</v>
      </c>
      <c r="D12" s="53">
        <v>606</v>
      </c>
      <c r="E12" s="58">
        <f>D12/D4*100</f>
        <v>0.55652493341904674</v>
      </c>
    </row>
    <row r="13" spans="1:12" x14ac:dyDescent="0.25">
      <c r="A13" s="46" t="s">
        <v>70</v>
      </c>
      <c r="B13" s="54">
        <v>237</v>
      </c>
      <c r="C13" s="58">
        <f>B13/B4*100</f>
        <v>0.6411643761497674</v>
      </c>
      <c r="D13" s="53">
        <v>792</v>
      </c>
      <c r="E13" s="58">
        <f>D13/D4*100</f>
        <v>0.72733951694370458</v>
      </c>
    </row>
    <row r="14" spans="1:12" x14ac:dyDescent="0.25">
      <c r="A14" s="45" t="s">
        <v>106</v>
      </c>
      <c r="B14" s="54">
        <v>68</v>
      </c>
      <c r="C14" s="58">
        <f>B14/B4*100</f>
        <v>0.18396277459149443</v>
      </c>
      <c r="D14" s="53">
        <v>170</v>
      </c>
      <c r="E14" s="58">
        <f>D14/D4*100</f>
        <v>0.15612085590963357</v>
      </c>
    </row>
    <row r="15" spans="1:12" x14ac:dyDescent="0.25">
      <c r="A15" s="45" t="s">
        <v>39</v>
      </c>
      <c r="B15" s="54">
        <v>206</v>
      </c>
      <c r="C15" s="58">
        <f>B15/B4*100</f>
        <v>0.55729899361540958</v>
      </c>
      <c r="D15" s="53">
        <v>782</v>
      </c>
      <c r="E15" s="58">
        <f>D15/D4*100</f>
        <v>0.71815593718431447</v>
      </c>
    </row>
    <row r="16" spans="1:12" x14ac:dyDescent="0.25">
      <c r="A16" s="45" t="s">
        <v>40</v>
      </c>
      <c r="B16" s="53">
        <v>2393</v>
      </c>
      <c r="C16" s="58">
        <f>B16/B4*100</f>
        <v>6.4738664646683262</v>
      </c>
      <c r="D16" s="53">
        <v>10201</v>
      </c>
      <c r="E16" s="58">
        <f>D16/D4*100</f>
        <v>9.3681697125539536</v>
      </c>
    </row>
    <row r="17" spans="1:11" x14ac:dyDescent="0.25">
      <c r="A17" s="45" t="s">
        <v>41</v>
      </c>
      <c r="B17" s="54">
        <v>355</v>
      </c>
      <c r="C17" s="58">
        <f>B17/B4*100</f>
        <v>0.96039389676441955</v>
      </c>
      <c r="D17" s="54">
        <v>817</v>
      </c>
      <c r="E17" s="58">
        <f>D17/D4*100</f>
        <v>0.75029846634218023</v>
      </c>
    </row>
    <row r="18" spans="1:11" x14ac:dyDescent="0.25">
      <c r="A18" s="45" t="s">
        <v>42</v>
      </c>
      <c r="B18" s="53">
        <v>540</v>
      </c>
      <c r="C18" s="58">
        <f>B18/B4*100</f>
        <v>1.4608808570501028</v>
      </c>
      <c r="D18" s="53">
        <v>1193</v>
      </c>
      <c r="E18" s="58">
        <f>D18/D4*100</f>
        <v>1.0956010652952521</v>
      </c>
    </row>
    <row r="19" spans="1:11" x14ac:dyDescent="0.25">
      <c r="A19" s="46" t="s">
        <v>43</v>
      </c>
      <c r="B19" s="53">
        <v>1222</v>
      </c>
      <c r="C19" s="58">
        <f>B19/B4*100</f>
        <v>3.3059192728059732</v>
      </c>
      <c r="D19" s="53">
        <v>2451</v>
      </c>
      <c r="E19" s="58">
        <f>D19/D4*100</f>
        <v>2.2508953990265406</v>
      </c>
    </row>
    <row r="20" spans="1:11" x14ac:dyDescent="0.25">
      <c r="A20" s="45" t="s">
        <v>44</v>
      </c>
      <c r="B20" s="54">
        <v>120</v>
      </c>
      <c r="C20" s="58">
        <f>B20/B4*100</f>
        <v>0.3246401904555784</v>
      </c>
      <c r="D20" s="54">
        <v>308</v>
      </c>
      <c r="E20" s="58">
        <f>D20/D4*100</f>
        <v>0.28285425658921848</v>
      </c>
    </row>
    <row r="21" spans="1:11" x14ac:dyDescent="0.25">
      <c r="A21" s="45" t="s">
        <v>108</v>
      </c>
      <c r="B21" s="55">
        <v>16</v>
      </c>
      <c r="C21" s="59">
        <f>B21/B4*100</f>
        <v>4.3285358727410454E-2</v>
      </c>
      <c r="D21" s="55">
        <v>28</v>
      </c>
      <c r="E21" s="59">
        <f>D21/D4*100</f>
        <v>2.5714023326292589E-2</v>
      </c>
    </row>
    <row r="22" spans="1:11" ht="14.25" customHeight="1" x14ac:dyDescent="0.25">
      <c r="A22" s="46" t="s">
        <v>45</v>
      </c>
      <c r="B22" s="53">
        <v>598</v>
      </c>
      <c r="C22" s="58">
        <f>B22/B4*100</f>
        <v>1.6177902824369657</v>
      </c>
      <c r="D22" s="53">
        <v>1593</v>
      </c>
      <c r="E22" s="58">
        <f>D22/D4*100</f>
        <v>1.4629442556708605</v>
      </c>
    </row>
    <row r="23" spans="1:11" x14ac:dyDescent="0.25">
      <c r="A23" s="45" t="s">
        <v>69</v>
      </c>
      <c r="B23" s="54">
        <v>183</v>
      </c>
      <c r="C23" s="58">
        <f>B23/B4*100</f>
        <v>0.49507629044475709</v>
      </c>
      <c r="D23" s="54">
        <v>201</v>
      </c>
      <c r="E23" s="58">
        <f>D23/D4*100</f>
        <v>0.18458995316374321</v>
      </c>
    </row>
    <row r="24" spans="1:11" x14ac:dyDescent="0.25">
      <c r="A24" s="45" t="s">
        <v>12</v>
      </c>
      <c r="B24" s="53">
        <v>1271</v>
      </c>
      <c r="C24" s="58">
        <f>B24/B4*100</f>
        <v>3.4384806839086677</v>
      </c>
      <c r="D24" s="53">
        <v>3047</v>
      </c>
      <c r="E24" s="58">
        <f>D24/D4*100</f>
        <v>2.7982367526861971</v>
      </c>
    </row>
    <row r="25" spans="1:11" x14ac:dyDescent="0.25">
      <c r="A25" s="45" t="s">
        <v>46</v>
      </c>
      <c r="B25" s="54">
        <v>77</v>
      </c>
      <c r="C25" s="58">
        <f>B25/B4*100</f>
        <v>0.20831078887566279</v>
      </c>
      <c r="D25" s="53">
        <v>223</v>
      </c>
      <c r="E25" s="58">
        <f>D25/D4*100</f>
        <v>0.20479382863440171</v>
      </c>
    </row>
    <row r="26" spans="1:11" x14ac:dyDescent="0.25">
      <c r="A26" s="45" t="s">
        <v>47</v>
      </c>
      <c r="B26" s="53">
        <v>167</v>
      </c>
      <c r="C26" s="58">
        <f>B26/B4*100</f>
        <v>0.45179093171734658</v>
      </c>
      <c r="D26" s="53">
        <v>355</v>
      </c>
      <c r="E26" s="58">
        <f>D26/D4*100</f>
        <v>0.32601708145835245</v>
      </c>
    </row>
    <row r="27" spans="1:11" x14ac:dyDescent="0.25">
      <c r="A27" s="45" t="s">
        <v>48</v>
      </c>
      <c r="B27" s="54">
        <v>35</v>
      </c>
      <c r="C27" s="58">
        <f>B27/B4*100</f>
        <v>9.468672221621037E-2</v>
      </c>
      <c r="D27" s="53">
        <v>80</v>
      </c>
      <c r="E27" s="58">
        <f>D27/D4*100</f>
        <v>7.3468638075121676E-2</v>
      </c>
      <c r="H27" s="10"/>
      <c r="I27" s="35"/>
      <c r="J27" s="35"/>
      <c r="K27" s="35"/>
    </row>
    <row r="28" spans="1:11" x14ac:dyDescent="0.25">
      <c r="A28" s="46" t="s">
        <v>49</v>
      </c>
      <c r="B28" s="53">
        <v>437</v>
      </c>
      <c r="C28" s="58">
        <f>B28/B4*100</f>
        <v>1.1822313602423979</v>
      </c>
      <c r="D28" s="53">
        <v>1398</v>
      </c>
      <c r="E28" s="58">
        <f>D28/D4*100</f>
        <v>1.2838644503627514</v>
      </c>
    </row>
    <row r="29" spans="1:11" x14ac:dyDescent="0.25">
      <c r="A29" s="46" t="s">
        <v>107</v>
      </c>
      <c r="B29" s="54">
        <v>148</v>
      </c>
      <c r="C29" s="58">
        <f>B29/B4*100</f>
        <v>0.40038956822854671</v>
      </c>
      <c r="D29" s="54">
        <v>166</v>
      </c>
      <c r="E29" s="58">
        <f>D29/D4*100</f>
        <v>0.15244742400587749</v>
      </c>
    </row>
    <row r="30" spans="1:11" x14ac:dyDescent="0.25">
      <c r="A30" s="45" t="s">
        <v>83</v>
      </c>
      <c r="B30" s="53">
        <v>511</v>
      </c>
      <c r="C30" s="58">
        <f>B30/B4*100</f>
        <v>1.3824261443566714</v>
      </c>
      <c r="D30" s="53">
        <v>1093</v>
      </c>
      <c r="E30" s="58">
        <f>D30/D4*100</f>
        <v>1.00376526770135</v>
      </c>
    </row>
    <row r="31" spans="1:11" x14ac:dyDescent="0.25">
      <c r="A31" s="46" t="s">
        <v>103</v>
      </c>
      <c r="B31" s="54">
        <v>90</v>
      </c>
      <c r="C31" s="58">
        <f>B31/B4*100</f>
        <v>0.24348014284168379</v>
      </c>
      <c r="D31" s="54">
        <v>428</v>
      </c>
      <c r="E31" s="58">
        <f>D31/D4*100</f>
        <v>0.393057213701901</v>
      </c>
    </row>
    <row r="32" spans="1:11" x14ac:dyDescent="0.25">
      <c r="A32" s="45" t="s">
        <v>50</v>
      </c>
      <c r="B32" s="53">
        <v>3894</v>
      </c>
      <c r="C32" s="58">
        <f>B32/B4*100</f>
        <v>10.534574180283519</v>
      </c>
      <c r="D32" s="53">
        <v>16849</v>
      </c>
      <c r="E32" s="58">
        <f>D32/D4*100</f>
        <v>15.473413536596563</v>
      </c>
    </row>
    <row r="33" spans="1:5" x14ac:dyDescent="0.25">
      <c r="A33" s="45" t="s">
        <v>51</v>
      </c>
      <c r="B33" s="53">
        <v>977</v>
      </c>
      <c r="C33" s="58">
        <f>B33/B4*100</f>
        <v>2.6431122172925008</v>
      </c>
      <c r="D33" s="53">
        <v>4019</v>
      </c>
      <c r="E33" s="58">
        <f>D33/D4*100</f>
        <v>3.6908807052989254</v>
      </c>
    </row>
    <row r="34" spans="1:5" x14ac:dyDescent="0.25">
      <c r="A34" s="45" t="s">
        <v>52</v>
      </c>
      <c r="B34" s="54">
        <v>98</v>
      </c>
      <c r="C34" s="58">
        <f>B34/B4*100</f>
        <v>0.26512282220538902</v>
      </c>
      <c r="D34" s="53">
        <v>161</v>
      </c>
      <c r="E34" s="58">
        <f>D34/D4*100</f>
        <v>0.14785563412618238</v>
      </c>
    </row>
    <row r="35" spans="1:5" x14ac:dyDescent="0.25">
      <c r="A35" s="45" t="s">
        <v>53</v>
      </c>
      <c r="B35" s="53">
        <v>193</v>
      </c>
      <c r="C35" s="58">
        <f>B35/B4*100</f>
        <v>0.52212963964938852</v>
      </c>
      <c r="D35" s="53">
        <v>626</v>
      </c>
      <c r="E35" s="58">
        <f>D35/D4*100</f>
        <v>0.57489209293782717</v>
      </c>
    </row>
    <row r="36" spans="1:5" x14ac:dyDescent="0.25">
      <c r="A36" s="45" t="s">
        <v>84</v>
      </c>
      <c r="B36" s="53">
        <v>2758</v>
      </c>
      <c r="C36" s="58">
        <f>B36/B4*100</f>
        <v>7.461313710637377</v>
      </c>
      <c r="D36" s="53">
        <v>8135</v>
      </c>
      <c r="E36" s="58">
        <f>D36/D4*100</f>
        <v>7.4708421342639362</v>
      </c>
    </row>
    <row r="37" spans="1:5" x14ac:dyDescent="0.25">
      <c r="A37" s="46" t="s">
        <v>54</v>
      </c>
      <c r="B37" s="54">
        <v>68</v>
      </c>
      <c r="C37" s="58">
        <f>B37/B4*100</f>
        <v>0.18396277459149443</v>
      </c>
      <c r="D37" s="53">
        <v>217</v>
      </c>
      <c r="E37" s="58">
        <f>D37/D4*100</f>
        <v>0.19928368077876757</v>
      </c>
    </row>
    <row r="38" spans="1:5" x14ac:dyDescent="0.25">
      <c r="A38" s="45" t="s">
        <v>55</v>
      </c>
      <c r="B38" s="72">
        <v>538</v>
      </c>
      <c r="C38" s="59">
        <f>B38/B4*100</f>
        <v>1.4554701872091764</v>
      </c>
      <c r="D38" s="72">
        <v>1270</v>
      </c>
      <c r="E38" s="59">
        <f>D38/D4*100</f>
        <v>1.1663146294425566</v>
      </c>
    </row>
    <row r="39" spans="1:5" x14ac:dyDescent="0.25">
      <c r="A39" s="45" t="s">
        <v>71</v>
      </c>
      <c r="B39" s="53">
        <v>4086</v>
      </c>
      <c r="C39" s="58">
        <f>B39/B4*100</f>
        <v>11.053998485012444</v>
      </c>
      <c r="D39" s="53">
        <v>10582</v>
      </c>
      <c r="E39" s="58">
        <f>D39/D4*100</f>
        <v>9.7180641013867213</v>
      </c>
    </row>
    <row r="40" spans="1:5" x14ac:dyDescent="0.25">
      <c r="A40" s="46" t="s">
        <v>56</v>
      </c>
      <c r="B40" s="54">
        <v>540</v>
      </c>
      <c r="C40" s="58">
        <v>1.5</v>
      </c>
      <c r="D40" s="53">
        <v>1803</v>
      </c>
      <c r="E40" s="58">
        <f>D40/D4*100</f>
        <v>1.655799430618055</v>
      </c>
    </row>
    <row r="41" spans="1:5" x14ac:dyDescent="0.25">
      <c r="A41" s="45" t="s">
        <v>75</v>
      </c>
      <c r="B41" s="53">
        <v>339</v>
      </c>
      <c r="C41" s="58">
        <v>0.9</v>
      </c>
      <c r="D41" s="53">
        <v>838</v>
      </c>
      <c r="E41" s="58">
        <f>D41/D4*100</f>
        <v>0.76958398383689963</v>
      </c>
    </row>
    <row r="42" spans="1:5" x14ac:dyDescent="0.25">
      <c r="A42" s="45" t="s">
        <v>94</v>
      </c>
      <c r="B42" s="53">
        <v>229</v>
      </c>
      <c r="C42" s="58">
        <v>0.6</v>
      </c>
      <c r="D42" s="53">
        <v>606</v>
      </c>
      <c r="E42" s="58">
        <f>D42/D4*100</f>
        <v>0.55652493341904674</v>
      </c>
    </row>
    <row r="43" spans="1:5" x14ac:dyDescent="0.25">
      <c r="A43" s="45" t="s">
        <v>57</v>
      </c>
      <c r="B43" s="53">
        <v>1648</v>
      </c>
      <c r="C43" s="58">
        <v>4.5</v>
      </c>
      <c r="D43" s="53">
        <v>3641</v>
      </c>
      <c r="E43" s="58">
        <f>D43/D4*100</f>
        <v>3.3437413903939754</v>
      </c>
    </row>
    <row r="44" spans="1:5" x14ac:dyDescent="0.25">
      <c r="A44" s="45" t="s">
        <v>58</v>
      </c>
      <c r="B44" s="53">
        <v>742</v>
      </c>
      <c r="C44" s="58">
        <v>2</v>
      </c>
      <c r="D44" s="53">
        <v>3026</v>
      </c>
      <c r="E44" s="58">
        <f>D44/D4*100</f>
        <v>2.7789512351914776</v>
      </c>
    </row>
    <row r="45" spans="1:5" x14ac:dyDescent="0.25">
      <c r="A45" s="45" t="s">
        <v>62</v>
      </c>
      <c r="B45" s="53">
        <v>580</v>
      </c>
      <c r="C45" s="58">
        <v>1.6</v>
      </c>
      <c r="D45" s="53">
        <v>1545</v>
      </c>
      <c r="E45" s="58">
        <f>D45/D4*100</f>
        <v>1.4188630728257874</v>
      </c>
    </row>
    <row r="46" spans="1:5" x14ac:dyDescent="0.25">
      <c r="A46" s="46" t="s">
        <v>72</v>
      </c>
      <c r="B46" s="53">
        <v>104</v>
      </c>
      <c r="C46" s="58">
        <v>0.3</v>
      </c>
      <c r="D46" s="53">
        <v>460</v>
      </c>
      <c r="E46" s="58">
        <f>D46/D4*100</f>
        <v>0.42244466893194971</v>
      </c>
    </row>
    <row r="47" spans="1:5" x14ac:dyDescent="0.25">
      <c r="A47" s="49" t="s">
        <v>85</v>
      </c>
      <c r="B47" s="71">
        <v>6339</v>
      </c>
      <c r="C47" s="60">
        <v>17.100000000000001</v>
      </c>
      <c r="D47" s="62">
        <v>17017</v>
      </c>
      <c r="E47" s="60">
        <v>15.6</v>
      </c>
    </row>
    <row r="48" spans="1:5" x14ac:dyDescent="0.25">
      <c r="A48" s="45" t="s">
        <v>76</v>
      </c>
      <c r="B48" s="54">
        <v>31</v>
      </c>
      <c r="C48" s="58">
        <f>B48/36964*100</f>
        <v>8.3865382534357755E-2</v>
      </c>
      <c r="D48" s="53">
        <v>70</v>
      </c>
      <c r="E48" s="58">
        <f>D48/108890*100</f>
        <v>6.4285058315731475E-2</v>
      </c>
    </row>
    <row r="49" spans="1:5" x14ac:dyDescent="0.25">
      <c r="A49" s="46" t="s">
        <v>63</v>
      </c>
      <c r="B49" s="54">
        <v>162</v>
      </c>
      <c r="C49" s="58">
        <f>B49/36964*100</f>
        <v>0.43826425711503086</v>
      </c>
      <c r="D49" s="53">
        <v>496</v>
      </c>
      <c r="E49" s="58">
        <f>D49/108890*100</f>
        <v>0.45550555606575444</v>
      </c>
    </row>
    <row r="50" spans="1:5" x14ac:dyDescent="0.25">
      <c r="A50" s="45" t="s">
        <v>60</v>
      </c>
      <c r="B50" s="55">
        <v>186</v>
      </c>
      <c r="C50" s="59">
        <f>B50/36964*100</f>
        <v>0.5031922952061465</v>
      </c>
      <c r="D50" s="72">
        <v>347</v>
      </c>
      <c r="E50" s="59">
        <f>D50/108890*100</f>
        <v>0.3186702176508403</v>
      </c>
    </row>
    <row r="51" spans="1:5" x14ac:dyDescent="0.25">
      <c r="A51" s="45" t="s">
        <v>61</v>
      </c>
      <c r="B51" s="53">
        <v>1208</v>
      </c>
      <c r="C51" s="58">
        <f>B51/36964*100</f>
        <v>3.2680445839194889</v>
      </c>
      <c r="D51" s="53">
        <v>2598</v>
      </c>
      <c r="E51" s="58">
        <f>D51/108890*100</f>
        <v>2.3858940214895767</v>
      </c>
    </row>
    <row r="52" spans="1:5" x14ac:dyDescent="0.25">
      <c r="A52" s="45" t="s">
        <v>97</v>
      </c>
      <c r="B52" s="54">
        <v>21</v>
      </c>
      <c r="C52" s="58">
        <f>B52/36964*100</f>
        <v>5.6812033329726216E-2</v>
      </c>
      <c r="D52" s="54">
        <v>58</v>
      </c>
      <c r="E52" s="58">
        <f>D52/108890*100</f>
        <v>5.3264762604463216E-2</v>
      </c>
    </row>
    <row r="53" spans="1:5" x14ac:dyDescent="0.25">
      <c r="A53" s="45" t="s">
        <v>102</v>
      </c>
      <c r="B53" s="54">
        <v>17</v>
      </c>
      <c r="C53" s="58">
        <f>B53/36964*100</f>
        <v>4.5990693647873608E-2</v>
      </c>
      <c r="D53" s="54">
        <v>30</v>
      </c>
      <c r="E53" s="58">
        <f>D53/108890*100</f>
        <v>2.7550739278170634E-2</v>
      </c>
    </row>
    <row r="54" spans="1:5" x14ac:dyDescent="0.25">
      <c r="A54" s="45" t="s">
        <v>16</v>
      </c>
      <c r="B54" s="54">
        <v>81</v>
      </c>
      <c r="C54" s="58">
        <f>B54/36964*100</f>
        <v>0.21913212855751543</v>
      </c>
      <c r="D54" s="54">
        <v>152</v>
      </c>
      <c r="E54" s="58">
        <f>152/108890*100</f>
        <v>0.1395904123427312</v>
      </c>
    </row>
    <row r="55" spans="1:5" x14ac:dyDescent="0.25">
      <c r="A55" s="45" t="s">
        <v>110</v>
      </c>
      <c r="B55" s="54">
        <v>18</v>
      </c>
      <c r="C55" s="58">
        <f>B55/36964*100</f>
        <v>4.8696028568336762E-2</v>
      </c>
      <c r="D55" s="54">
        <v>36</v>
      </c>
      <c r="E55" s="58">
        <f>36/108890*100</f>
        <v>3.3060887133804756E-2</v>
      </c>
    </row>
    <row r="56" spans="1:5" ht="24" x14ac:dyDescent="0.25">
      <c r="A56" s="45" t="s">
        <v>64</v>
      </c>
      <c r="B56" s="54">
        <v>183</v>
      </c>
      <c r="C56" s="58">
        <f>B56/36964*100</f>
        <v>0.49507629044475709</v>
      </c>
      <c r="D56" s="53">
        <v>405</v>
      </c>
      <c r="E56" s="58">
        <f>D56/108890*100</f>
        <v>0.37193498025530353</v>
      </c>
    </row>
    <row r="57" spans="1:5" x14ac:dyDescent="0.25">
      <c r="A57" s="45" t="s">
        <v>65</v>
      </c>
      <c r="B57" s="54">
        <v>286</v>
      </c>
      <c r="C57" s="58">
        <f>B57/36964*100</f>
        <v>0.77372578725246188</v>
      </c>
      <c r="D57" s="54">
        <v>351</v>
      </c>
      <c r="E57" s="58">
        <f>D57/108890*100</f>
        <v>0.32234364955459638</v>
      </c>
    </row>
    <row r="58" spans="1:5" x14ac:dyDescent="0.25">
      <c r="A58" s="46" t="s">
        <v>13</v>
      </c>
      <c r="B58" s="54">
        <v>38</v>
      </c>
      <c r="C58" s="59">
        <f>B58/36964*100</f>
        <v>0.10280272697759983</v>
      </c>
      <c r="D58" s="54">
        <v>54</v>
      </c>
      <c r="E58" s="59">
        <f>D58/108890*100</f>
        <v>4.9591330700707141E-2</v>
      </c>
    </row>
    <row r="59" spans="1:5" x14ac:dyDescent="0.25">
      <c r="A59" s="45" t="s">
        <v>96</v>
      </c>
      <c r="B59" s="54">
        <v>14</v>
      </c>
      <c r="C59" s="58">
        <f>B59/36964*100</f>
        <v>3.7874688886484147E-2</v>
      </c>
      <c r="D59" s="54">
        <v>24</v>
      </c>
      <c r="E59" s="58">
        <f>24/108890*100</f>
        <v>2.2040591422536504E-2</v>
      </c>
    </row>
    <row r="60" spans="1:5" x14ac:dyDescent="0.25">
      <c r="A60" s="45" t="s">
        <v>59</v>
      </c>
      <c r="B60" s="53">
        <v>3066</v>
      </c>
      <c r="C60" s="58">
        <f>B60/36964*100</f>
        <v>8.2945568661400273</v>
      </c>
      <c r="D60" s="53">
        <v>8737</v>
      </c>
      <c r="E60" s="58">
        <f>D60/108890*100</f>
        <v>8.0236936357792263</v>
      </c>
    </row>
    <row r="61" spans="1:5" x14ac:dyDescent="0.25">
      <c r="A61" s="45" t="s">
        <v>95</v>
      </c>
      <c r="B61" s="54">
        <v>200</v>
      </c>
      <c r="C61" s="58">
        <f>B61/36964*100</f>
        <v>0.54106698409263065</v>
      </c>
      <c r="D61" s="53">
        <v>735</v>
      </c>
      <c r="E61" s="58">
        <f>D61/108890*100</f>
        <v>0.67499311231518044</v>
      </c>
    </row>
    <row r="62" spans="1:5" x14ac:dyDescent="0.25">
      <c r="A62" s="45" t="s">
        <v>66</v>
      </c>
      <c r="B62" s="54">
        <v>79</v>
      </c>
      <c r="C62" s="58">
        <f>B62/36964*100</f>
        <v>0.21372145871658912</v>
      </c>
      <c r="D62" s="54">
        <v>267</v>
      </c>
      <c r="E62" s="58">
        <f>D62/108890*100</f>
        <v>0.24520157957571859</v>
      </c>
    </row>
    <row r="63" spans="1:5" x14ac:dyDescent="0.25">
      <c r="A63" s="45" t="s">
        <v>109</v>
      </c>
      <c r="B63" s="54">
        <v>87</v>
      </c>
      <c r="C63" s="58">
        <f>B63/36964*100</f>
        <v>0.23536413808029436</v>
      </c>
      <c r="D63" s="53">
        <v>254</v>
      </c>
      <c r="E63" s="58">
        <f>D63/108890*100</f>
        <v>0.23326292588851136</v>
      </c>
    </row>
    <row r="64" spans="1:5" x14ac:dyDescent="0.25">
      <c r="A64" s="46" t="s">
        <v>67</v>
      </c>
      <c r="B64" s="53">
        <v>555</v>
      </c>
      <c r="C64" s="58">
        <f>B64/36964*100</f>
        <v>1.5014608808570502</v>
      </c>
      <c r="D64" s="53">
        <v>2210</v>
      </c>
      <c r="E64" s="58">
        <f>D64/108890*100</f>
        <v>2.0295711268252368</v>
      </c>
    </row>
    <row r="65" spans="1:5" x14ac:dyDescent="0.25">
      <c r="A65" s="46" t="s">
        <v>104</v>
      </c>
      <c r="B65" s="54">
        <v>70</v>
      </c>
      <c r="C65" s="58">
        <f>B65/36964*100</f>
        <v>0.18937344443242074</v>
      </c>
      <c r="D65" s="54">
        <v>118</v>
      </c>
      <c r="E65" s="58">
        <f>118/108890*100</f>
        <v>0.10836624116080447</v>
      </c>
    </row>
    <row r="66" spans="1:5" x14ac:dyDescent="0.25">
      <c r="A66" s="45" t="s">
        <v>105</v>
      </c>
      <c r="B66" s="54">
        <v>19</v>
      </c>
      <c r="C66" s="59">
        <f>B66/36964*100</f>
        <v>5.1401363488799916E-2</v>
      </c>
      <c r="D66" s="55">
        <v>28</v>
      </c>
      <c r="E66" s="59">
        <f>D66/108890*100</f>
        <v>2.5714023326292589E-2</v>
      </c>
    </row>
    <row r="67" spans="1:5" ht="15.75" thickBot="1" x14ac:dyDescent="0.3">
      <c r="A67" s="47" t="s">
        <v>68</v>
      </c>
      <c r="B67" s="56">
        <v>18</v>
      </c>
      <c r="C67" s="61">
        <f>27/85791*100</f>
        <v>3.1471832709724798E-2</v>
      </c>
      <c r="D67" s="56">
        <v>47</v>
      </c>
      <c r="E67" s="61">
        <f>47/108890*100</f>
        <v>4.3162824869133989E-2</v>
      </c>
    </row>
    <row r="68" spans="1:5" x14ac:dyDescent="0.25">
      <c r="B68" s="2"/>
      <c r="D68" s="39"/>
    </row>
    <row r="69" spans="1:5" x14ac:dyDescent="0.25">
      <c r="A69" s="4"/>
    </row>
    <row r="70" spans="1:5" x14ac:dyDescent="0.25">
      <c r="A70"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S17" sqref="S17"/>
    </sheetView>
  </sheetViews>
  <sheetFormatPr defaultRowHeight="15" x14ac:dyDescent="0.25"/>
  <cols>
    <col min="1" max="1" width="19.7109375" customWidth="1"/>
    <col min="5" max="5" width="8.7109375" customWidth="1"/>
    <col min="9" max="9" width="9.5703125" customWidth="1"/>
  </cols>
  <sheetData>
    <row r="1" spans="1:23" x14ac:dyDescent="0.25">
      <c r="A1" s="29" t="s">
        <v>114</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92</v>
      </c>
      <c r="C5" s="22" t="s">
        <v>93</v>
      </c>
      <c r="D5" s="12" t="s">
        <v>0</v>
      </c>
      <c r="E5" s="16" t="s">
        <v>74</v>
      </c>
      <c r="F5" s="22" t="s">
        <v>92</v>
      </c>
      <c r="G5" s="22" t="s">
        <v>93</v>
      </c>
      <c r="H5" s="12" t="s">
        <v>0</v>
      </c>
      <c r="I5" s="28" t="s">
        <v>74</v>
      </c>
      <c r="M5" s="29"/>
      <c r="N5" s="10"/>
      <c r="O5" s="10"/>
      <c r="P5" s="10"/>
      <c r="Q5" s="10"/>
      <c r="R5" s="10"/>
      <c r="S5" s="10"/>
      <c r="T5" s="10"/>
      <c r="U5" s="10"/>
    </row>
    <row r="6" spans="1:23" x14ac:dyDescent="0.25">
      <c r="A6" s="51" t="s">
        <v>20</v>
      </c>
      <c r="B6" s="63">
        <v>36964</v>
      </c>
      <c r="C6" s="65">
        <v>8701</v>
      </c>
      <c r="D6" s="65">
        <v>45665</v>
      </c>
      <c r="E6" s="66">
        <v>100</v>
      </c>
      <c r="F6" s="63">
        <v>108890</v>
      </c>
      <c r="G6" s="65">
        <v>30743</v>
      </c>
      <c r="H6" s="65">
        <v>139633</v>
      </c>
      <c r="I6" s="66">
        <v>100</v>
      </c>
      <c r="O6" s="29"/>
      <c r="P6" s="10"/>
      <c r="Q6" s="10"/>
      <c r="R6" s="10"/>
      <c r="S6" s="10"/>
      <c r="T6" s="10"/>
      <c r="U6" s="10"/>
      <c r="V6" s="10"/>
      <c r="W6" s="10"/>
    </row>
    <row r="7" spans="1:23" x14ac:dyDescent="0.25">
      <c r="A7" s="45" t="s">
        <v>80</v>
      </c>
      <c r="B7" s="53">
        <v>8626</v>
      </c>
      <c r="C7" s="67">
        <v>1183</v>
      </c>
      <c r="D7" s="67">
        <v>9809</v>
      </c>
      <c r="E7" s="68">
        <f>D7/D6*100</f>
        <v>21.480345998029122</v>
      </c>
      <c r="F7" s="53">
        <v>16768</v>
      </c>
      <c r="G7" s="67">
        <v>2419</v>
      </c>
      <c r="H7" s="67">
        <v>19187</v>
      </c>
      <c r="I7" s="68">
        <f>H7/H6*100</f>
        <v>13.741021105326103</v>
      </c>
    </row>
    <row r="8" spans="1:23" x14ac:dyDescent="0.25">
      <c r="A8" s="45" t="s">
        <v>81</v>
      </c>
      <c r="B8" s="53">
        <v>24793</v>
      </c>
      <c r="C8" s="67">
        <v>4383</v>
      </c>
      <c r="D8" s="67">
        <v>29176</v>
      </c>
      <c r="E8" s="68">
        <f>D8/D6*100</f>
        <v>63.891382897186034</v>
      </c>
      <c r="F8" s="53">
        <v>85464</v>
      </c>
      <c r="G8" s="67">
        <v>22017</v>
      </c>
      <c r="H8" s="67">
        <v>107481</v>
      </c>
      <c r="I8" s="68">
        <f>H8/H6*100</f>
        <v>76.973924502087627</v>
      </c>
      <c r="L8" s="29"/>
      <c r="M8" s="10"/>
      <c r="N8" s="10"/>
      <c r="O8" s="10"/>
      <c r="P8" s="10"/>
      <c r="Q8" s="10"/>
      <c r="R8" s="10"/>
      <c r="S8" s="10"/>
      <c r="T8" s="10"/>
    </row>
    <row r="9" spans="1:23" x14ac:dyDescent="0.25">
      <c r="A9" s="45" t="s">
        <v>82</v>
      </c>
      <c r="B9" s="53">
        <v>2520</v>
      </c>
      <c r="C9" s="67">
        <v>1108</v>
      </c>
      <c r="D9" s="67">
        <v>3628</v>
      </c>
      <c r="E9" s="68">
        <f>D9/D6*100</f>
        <v>7.9448155042154829</v>
      </c>
      <c r="F9" s="53">
        <v>4656</v>
      </c>
      <c r="G9" s="67">
        <v>2178</v>
      </c>
      <c r="H9" s="67">
        <v>6834</v>
      </c>
      <c r="I9" s="68">
        <f>H9/H6*100</f>
        <v>4.8942585205503004</v>
      </c>
    </row>
    <row r="10" spans="1:23" ht="15.75" thickBot="1" x14ac:dyDescent="0.3">
      <c r="A10" s="47" t="s">
        <v>100</v>
      </c>
      <c r="B10" s="64">
        <v>1025</v>
      </c>
      <c r="C10" s="69">
        <v>2027</v>
      </c>
      <c r="D10" s="69">
        <v>3052</v>
      </c>
      <c r="E10" s="70">
        <f>D10/D6*100</f>
        <v>6.6834556005693644</v>
      </c>
      <c r="F10" s="64">
        <v>2002</v>
      </c>
      <c r="G10" s="69">
        <v>4129</v>
      </c>
      <c r="H10" s="69">
        <v>6131</v>
      </c>
      <c r="I10" s="70">
        <f>H10/H6*100</f>
        <v>4.3907958720359801</v>
      </c>
    </row>
    <row r="11" spans="1:23" x14ac:dyDescent="0.25">
      <c r="A11" s="6"/>
      <c r="B11" s="7"/>
      <c r="C11" s="7"/>
      <c r="D11" s="7"/>
      <c r="E11" s="8"/>
      <c r="F11" s="7"/>
      <c r="G11" s="7"/>
      <c r="H11" s="7"/>
      <c r="I11" s="8"/>
    </row>
    <row r="12" spans="1:23" ht="67.5" customHeight="1" x14ac:dyDescent="0.25">
      <c r="A12" s="100" t="s">
        <v>101</v>
      </c>
      <c r="B12" s="100"/>
      <c r="C12" s="100"/>
      <c r="D12" s="100"/>
      <c r="E12" s="100"/>
      <c r="F12" s="100"/>
      <c r="G12" s="100"/>
      <c r="H12" s="100"/>
      <c r="I12" s="100"/>
    </row>
    <row r="13" spans="1:23"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2021-11-23T14:02:56Z</dcterms:modified>
</cp:coreProperties>
</file>