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8_{60D30166-B9B9-4FE5-AB31-CC0E4353AA95}" xr6:coauthVersionLast="36" xr6:coauthVersionMax="36" xr10:uidLastSave="{00000000-0000-0000-0000-000000000000}"/>
  <bookViews>
    <workbookView xWindow="0" yWindow="0" windowWidth="28800" windowHeight="1222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I30" i="5"/>
  <c r="I29" i="5"/>
  <c r="I27" i="5"/>
  <c r="I25" i="5"/>
  <c r="I24" i="5"/>
  <c r="I22" i="5"/>
  <c r="I19" i="5"/>
  <c r="I18" i="5"/>
  <c r="I17" i="5"/>
  <c r="I16" i="5"/>
  <c r="I15" i="5"/>
  <c r="I13" i="5"/>
  <c r="I12" i="5"/>
  <c r="I11" i="5"/>
  <c r="I10" i="5"/>
  <c r="I9" i="5"/>
  <c r="I8" i="5"/>
</calcChain>
</file>

<file path=xl/sharedStrings.xml><?xml version="1.0" encoding="utf-8"?>
<sst xmlns="http://schemas.openxmlformats.org/spreadsheetml/2006/main" count="194" uniqueCount="115">
  <si>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</si>
  <si>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</si>
  <si>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</si>
  <si>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</si>
  <si>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</si>
  <si>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</si>
  <si>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</si>
  <si>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</si>
  <si>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</si>
  <si>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</si>
  <si>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</si>
  <si>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</si>
  <si>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</si>
  <si>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</si>
  <si>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</si>
  <si>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</si>
  <si>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</si>
  <si>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</si>
  <si>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</si>
  <si>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</si>
  <si>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</si>
  <si>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</si>
  <si>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</si>
  <si>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</si>
  <si>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</si>
  <si>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</si>
  <si>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</si>
  <si>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</si>
  <si>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</si>
  <si>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</si>
  <si>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</si>
  <si>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</si>
  <si>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</si>
  <si>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</si>
  <si>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</si>
  <si>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</si>
  <si>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</si>
  <si>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</si>
  <si>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</si>
  <si>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</si>
  <si>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</si>
  <si>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</si>
  <si>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</si>
  <si>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</si>
  <si>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</si>
  <si>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</si>
  <si>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</si>
  <si>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</si>
  <si>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</si>
  <si>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</si>
  <si>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</si>
  <si>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</si>
  <si>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</si>
  <si>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</si>
  <si>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</si>
  <si>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</si>
  <si>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</si>
  <si>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</si>
  <si>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</si>
  <si>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</si>
  <si>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</si>
  <si>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</si>
  <si>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</si>
  <si>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</si>
  <si>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</si>
  <si>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</si>
  <si>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</si>
  <si>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</si>
  <si>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</si>
  <si>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</si>
  <si>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</si>
  <si>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</si>
  <si>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</si>
  <si>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</si>
  <si>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</si>
  <si>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</si>
  <si>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</si>
  <si>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</si>
  <si>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</si>
  <si>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</si>
  <si>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</si>
  <si>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</si>
  <si>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</si>
  <si>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</si>
  <si>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</si>
  <si>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</si>
  <si>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</si>
  <si>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</si>
  <si>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</si>
  <si>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</si>
  <si>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</si>
  <si>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</si>
  <si>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</si>
  <si>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</si>
  <si>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</si>
  <si>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</si>
  <si>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</si>
  <si>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</si>
  <si>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</si>
  <si>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</si>
  <si>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</si>
  <si>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</si>
  <si>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</si>
  <si>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</si>
  <si>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Estonija</t>
  </si>
  <si>
    <t>Malta</t>
  </si>
  <si>
    <t>United Arab Emirates</t>
  </si>
  <si>
    <t>100,0</t>
  </si>
  <si>
    <t>Table 1 Arrivals and overnight stays of tourists in collective accommodation by municipalities (1), December 2021 (p)</t>
  </si>
  <si>
    <t>Table 2 Arrivals and overnight stays of foreign tourists in collective accommodation by country of residence, December 2021 (p)</t>
  </si>
  <si>
    <t>Table 3 Arrivals and overnight stays of tourists in collective accommodation by type of place (2), December 2021 (p)</t>
  </si>
  <si>
    <t>Pluzine</t>
  </si>
  <si>
    <t>Island</t>
  </si>
  <si>
    <t>Chile</t>
  </si>
  <si>
    <t>New Zealand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</si>
</sst>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3" fontId="1" fillId="0" borderId="0" xfId="0" applyNumberFormat="1" applyFont="1" applyBorder="1" applyAlignment="1">
      <alignment horizontal="right" vertical="center"/>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164" fontId="1" fillId="0" borderId="0" xfId="0" applyNumberFormat="1" applyFont="1" applyBorder="1" applyAlignment="1">
      <alignment horizontal="right" vertical="center" wrapText="1"/>
    </xf>
    <xf numFmtId="164" fontId="0" fillId="0" borderId="0" xfId="0" applyNumberFormat="1" applyFill="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P19" sqref="P19"/>
    </sheetView>
  </sheetViews>
  <sheetFormatPr defaultRowHeight="15" x14ac:dyDescent="0.25"/>
  <cols>
    <col min="1" max="2" width="12" customWidth="1"/>
    <col min="5" max="5" width="9" customWidth="1"/>
    <col min="6" max="6" width="9.42578125" customWidth="1"/>
    <col min="9" max="9" width="9.7109375" customWidth="1"/>
  </cols>
  <sheetData>
    <row r="1" spans="1:22" x14ac:dyDescent="0.25">
      <c r="A1" s="27" t="s">
        <v>108</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94" t="s">
        <v>73</v>
      </c>
      <c r="B3" s="15"/>
      <c r="C3" s="88" t="s">
        <v>17</v>
      </c>
      <c r="D3" s="88"/>
      <c r="E3" s="89"/>
      <c r="F3" s="25"/>
      <c r="G3" s="90" t="s">
        <v>21</v>
      </c>
      <c r="H3" s="90"/>
      <c r="I3" s="91"/>
    </row>
    <row r="4" spans="1:22" x14ac:dyDescent="0.25">
      <c r="A4" s="95"/>
      <c r="B4" s="30" t="s">
        <v>18</v>
      </c>
      <c r="C4" s="5" t="s">
        <v>19</v>
      </c>
      <c r="D4" s="5" t="s">
        <v>20</v>
      </c>
      <c r="E4" s="11" t="s">
        <v>22</v>
      </c>
      <c r="F4" s="21" t="s">
        <v>18</v>
      </c>
      <c r="G4" s="5" t="s">
        <v>19</v>
      </c>
      <c r="H4" s="5" t="s">
        <v>20</v>
      </c>
      <c r="I4" s="11" t="s">
        <v>22</v>
      </c>
    </row>
    <row r="5" spans="1:22" ht="15.75" thickBot="1" x14ac:dyDescent="0.3">
      <c r="A5" s="96"/>
      <c r="B5" s="31" t="s">
        <v>91</v>
      </c>
      <c r="C5" s="29" t="s">
        <v>92</v>
      </c>
      <c r="D5" s="12" t="s">
        <v>0</v>
      </c>
      <c r="E5" s="26" t="s">
        <v>74</v>
      </c>
      <c r="F5" s="22" t="s">
        <v>91</v>
      </c>
      <c r="G5" s="29" t="s">
        <v>92</v>
      </c>
      <c r="H5" s="12" t="s">
        <v>0</v>
      </c>
      <c r="I5" s="26" t="s">
        <v>74</v>
      </c>
    </row>
    <row r="6" spans="1:22" x14ac:dyDescent="0.25">
      <c r="A6" s="46" t="s">
        <v>20</v>
      </c>
      <c r="B6" s="71">
        <v>16955</v>
      </c>
      <c r="C6" s="40">
        <v>6316</v>
      </c>
      <c r="D6" s="40">
        <v>23271</v>
      </c>
      <c r="E6" s="41">
        <v>100</v>
      </c>
      <c r="F6" s="84">
        <v>38379</v>
      </c>
      <c r="G6" s="84">
        <v>15815</v>
      </c>
      <c r="H6" s="84">
        <v>54194</v>
      </c>
      <c r="I6" s="79" t="s">
        <v>107</v>
      </c>
      <c r="L6" s="27"/>
      <c r="M6" s="9"/>
      <c r="N6" s="10"/>
      <c r="O6" s="10"/>
      <c r="P6" s="10"/>
      <c r="Q6" s="10"/>
      <c r="R6" s="10"/>
      <c r="S6" s="10"/>
      <c r="T6" s="10"/>
    </row>
    <row r="7" spans="1:22" x14ac:dyDescent="0.25">
      <c r="A7" s="43" t="s">
        <v>77</v>
      </c>
      <c r="B7" s="72" t="s">
        <v>78</v>
      </c>
      <c r="C7" s="42" t="s">
        <v>78</v>
      </c>
      <c r="D7" s="42" t="s">
        <v>78</v>
      </c>
      <c r="E7" s="32" t="s">
        <v>78</v>
      </c>
      <c r="F7" s="80" t="s">
        <v>78</v>
      </c>
      <c r="G7" s="80" t="s">
        <v>78</v>
      </c>
      <c r="H7" s="80" t="s">
        <v>78</v>
      </c>
      <c r="I7" s="32"/>
      <c r="M7" s="27"/>
      <c r="N7" s="9"/>
      <c r="O7" s="10"/>
      <c r="P7" s="10"/>
      <c r="Q7" s="10"/>
      <c r="R7" s="10"/>
      <c r="S7" s="10"/>
      <c r="T7" s="10"/>
      <c r="U7" s="10"/>
    </row>
    <row r="8" spans="1:22" x14ac:dyDescent="0.25">
      <c r="A8" s="43" t="s">
        <v>2</v>
      </c>
      <c r="B8" s="73">
        <v>288</v>
      </c>
      <c r="C8" s="74">
        <v>221</v>
      </c>
      <c r="D8" s="74">
        <v>509</v>
      </c>
      <c r="E8" s="76">
        <v>2.2173520690988786</v>
      </c>
      <c r="F8" s="81">
        <v>811</v>
      </c>
      <c r="G8" s="81">
        <v>481</v>
      </c>
      <c r="H8" s="81">
        <v>1292</v>
      </c>
      <c r="I8" s="32">
        <f>H8/H6*100</f>
        <v>2.3840277521496844</v>
      </c>
    </row>
    <row r="9" spans="1:22" x14ac:dyDescent="0.25">
      <c r="A9" s="43" t="s">
        <v>9</v>
      </c>
      <c r="B9" s="72">
        <v>110</v>
      </c>
      <c r="C9" s="42">
        <v>150</v>
      </c>
      <c r="D9" s="42">
        <v>260</v>
      </c>
      <c r="E9" s="76">
        <v>1.1172704224141636</v>
      </c>
      <c r="F9" s="80">
        <v>209</v>
      </c>
      <c r="G9" s="80">
        <v>200</v>
      </c>
      <c r="H9" s="81">
        <v>409</v>
      </c>
      <c r="I9" s="32">
        <f>H9/H6*100</f>
        <v>0.75469609181828246</v>
      </c>
      <c r="K9" s="50"/>
      <c r="N9" s="27"/>
      <c r="O9" s="9"/>
      <c r="P9" s="10"/>
      <c r="Q9" s="10"/>
      <c r="R9" s="10"/>
      <c r="S9" s="10"/>
      <c r="T9" s="10"/>
      <c r="U9" s="10"/>
      <c r="V9" s="10"/>
    </row>
    <row r="10" spans="1:22" x14ac:dyDescent="0.25">
      <c r="A10" s="43" t="s">
        <v>15</v>
      </c>
      <c r="B10" s="72">
        <v>86</v>
      </c>
      <c r="C10" s="42">
        <v>112</v>
      </c>
      <c r="D10" s="74">
        <v>198</v>
      </c>
      <c r="E10" s="76">
        <v>0.85084439860770922</v>
      </c>
      <c r="F10" s="81">
        <v>116</v>
      </c>
      <c r="G10" s="80">
        <v>146</v>
      </c>
      <c r="H10" s="81">
        <v>262</v>
      </c>
      <c r="I10" s="32">
        <f>H10/H6*100</f>
        <v>0.48344835221611249</v>
      </c>
      <c r="M10" s="27"/>
      <c r="N10" s="9"/>
      <c r="O10" s="10"/>
      <c r="P10" s="10"/>
      <c r="Q10" s="10"/>
      <c r="R10" s="10"/>
      <c r="S10" s="10"/>
      <c r="T10" s="10"/>
      <c r="U10" s="10"/>
    </row>
    <row r="11" spans="1:22" x14ac:dyDescent="0.25">
      <c r="A11" s="43" t="s">
        <v>1</v>
      </c>
      <c r="B11" s="73">
        <v>4945</v>
      </c>
      <c r="C11" s="74">
        <v>1995</v>
      </c>
      <c r="D11" s="74">
        <v>6940</v>
      </c>
      <c r="E11" s="76">
        <v>29.822525890593443</v>
      </c>
      <c r="F11" s="81">
        <v>9683</v>
      </c>
      <c r="G11" s="81">
        <v>3427</v>
      </c>
      <c r="H11" s="81">
        <v>13110</v>
      </c>
      <c r="I11" s="32">
        <f>13110/H6*100</f>
        <v>24.190869837989446</v>
      </c>
    </row>
    <row r="12" spans="1:22" x14ac:dyDescent="0.25">
      <c r="A12" s="43" t="s">
        <v>4</v>
      </c>
      <c r="B12" s="72">
        <v>51</v>
      </c>
      <c r="C12" s="42">
        <v>112</v>
      </c>
      <c r="D12" s="74">
        <v>163</v>
      </c>
      <c r="E12" s="76">
        <v>0.70044261097503335</v>
      </c>
      <c r="F12" s="81">
        <v>129</v>
      </c>
      <c r="G12" s="81">
        <v>265</v>
      </c>
      <c r="H12" s="81">
        <v>394</v>
      </c>
      <c r="I12" s="32">
        <f>394/H6*100</f>
        <v>0.72701775104255084</v>
      </c>
    </row>
    <row r="13" spans="1:22" x14ac:dyDescent="0.25">
      <c r="A13" s="44" t="s">
        <v>11</v>
      </c>
      <c r="B13" s="72">
        <v>78</v>
      </c>
      <c r="C13" s="42">
        <v>12</v>
      </c>
      <c r="D13" s="42">
        <v>90</v>
      </c>
      <c r="E13" s="76">
        <v>0.43401658716857894</v>
      </c>
      <c r="F13" s="80">
        <v>155</v>
      </c>
      <c r="G13" s="80">
        <v>20</v>
      </c>
      <c r="H13" s="80">
        <v>175</v>
      </c>
      <c r="I13" s="32">
        <f>175/H6*100</f>
        <v>0.32291397571686903</v>
      </c>
    </row>
    <row r="14" spans="1:22" x14ac:dyDescent="0.25">
      <c r="A14" s="43" t="s">
        <v>86</v>
      </c>
      <c r="B14" s="72" t="s">
        <v>78</v>
      </c>
      <c r="C14" s="42" t="s">
        <v>78</v>
      </c>
      <c r="D14" s="42" t="s">
        <v>78</v>
      </c>
      <c r="E14" s="77"/>
      <c r="F14" s="80" t="s">
        <v>78</v>
      </c>
      <c r="G14" s="80" t="s">
        <v>78</v>
      </c>
      <c r="H14" s="80" t="s">
        <v>78</v>
      </c>
      <c r="I14" s="32" t="s">
        <v>78</v>
      </c>
    </row>
    <row r="15" spans="1:22" x14ac:dyDescent="0.25">
      <c r="A15" s="43" t="s">
        <v>5</v>
      </c>
      <c r="B15" s="73">
        <v>829</v>
      </c>
      <c r="C15" s="74">
        <v>514</v>
      </c>
      <c r="D15" s="74">
        <v>1343</v>
      </c>
      <c r="E15" s="76">
        <v>5.7711314511623906</v>
      </c>
      <c r="F15" s="81">
        <v>2973</v>
      </c>
      <c r="G15" s="81">
        <v>5620</v>
      </c>
      <c r="H15" s="81">
        <v>8593</v>
      </c>
      <c r="I15" s="32">
        <f>8593/H6*100</f>
        <v>15.85599881905746</v>
      </c>
      <c r="N15" s="27"/>
      <c r="O15" s="9"/>
      <c r="P15" s="10"/>
      <c r="Q15" s="10"/>
      <c r="R15" s="10"/>
      <c r="S15" s="10"/>
      <c r="T15" s="10"/>
      <c r="U15" s="10"/>
      <c r="V15" s="10"/>
    </row>
    <row r="16" spans="1:22" x14ac:dyDescent="0.25">
      <c r="A16" s="43" t="s">
        <v>23</v>
      </c>
      <c r="B16" s="73">
        <v>1761</v>
      </c>
      <c r="C16" s="74">
        <v>821</v>
      </c>
      <c r="D16" s="74">
        <v>2582</v>
      </c>
      <c r="E16" s="76">
        <v>11.095354733359116</v>
      </c>
      <c r="F16" s="81">
        <v>3897</v>
      </c>
      <c r="G16" s="81">
        <v>1642</v>
      </c>
      <c r="H16" s="81">
        <v>5539</v>
      </c>
      <c r="I16" s="32">
        <f>5539/H6*100</f>
        <v>10.220688637118499</v>
      </c>
    </row>
    <row r="17" spans="1:24" x14ac:dyDescent="0.25">
      <c r="A17" s="43" t="s">
        <v>7</v>
      </c>
      <c r="B17" s="73">
        <v>771</v>
      </c>
      <c r="C17" s="42">
        <v>166</v>
      </c>
      <c r="D17" s="74">
        <v>937</v>
      </c>
      <c r="E17" s="76">
        <v>4.0264707146233505</v>
      </c>
      <c r="F17" s="81">
        <v>1806</v>
      </c>
      <c r="G17" s="81">
        <v>307</v>
      </c>
      <c r="H17" s="81">
        <v>2113</v>
      </c>
      <c r="I17" s="32">
        <f>2113/H6*100</f>
        <v>3.898955603941396</v>
      </c>
      <c r="P17" s="27"/>
      <c r="Q17" s="9"/>
      <c r="R17" s="10"/>
      <c r="S17" s="10"/>
      <c r="T17" s="10"/>
      <c r="U17" s="10"/>
      <c r="V17" s="10"/>
      <c r="W17" s="10"/>
      <c r="X17" s="10"/>
    </row>
    <row r="18" spans="1:24" x14ac:dyDescent="0.25">
      <c r="A18" s="43" t="s">
        <v>8</v>
      </c>
      <c r="B18" s="72">
        <v>11</v>
      </c>
      <c r="C18" s="42">
        <v>24</v>
      </c>
      <c r="D18" s="42">
        <v>35</v>
      </c>
      <c r="E18" s="76">
        <v>0.15040178763267587</v>
      </c>
      <c r="F18" s="80">
        <v>16</v>
      </c>
      <c r="G18" s="80">
        <v>49</v>
      </c>
      <c r="H18" s="80">
        <v>65</v>
      </c>
      <c r="I18" s="32">
        <f>H18/H6*100</f>
        <v>0.11993947669483707</v>
      </c>
    </row>
    <row r="19" spans="1:24" x14ac:dyDescent="0.25">
      <c r="A19" s="44" t="s">
        <v>24</v>
      </c>
      <c r="B19" s="73">
        <v>212</v>
      </c>
      <c r="C19" s="42">
        <v>274</v>
      </c>
      <c r="D19" s="74">
        <v>486</v>
      </c>
      <c r="E19" s="76">
        <v>2.0884362511280132</v>
      </c>
      <c r="F19" s="81">
        <v>406</v>
      </c>
      <c r="G19" s="80">
        <v>453</v>
      </c>
      <c r="H19" s="81">
        <v>859</v>
      </c>
      <c r="I19" s="32">
        <f>859/H6*100</f>
        <v>1.5850463150902314</v>
      </c>
    </row>
    <row r="20" spans="1:24" x14ac:dyDescent="0.25">
      <c r="A20" s="44" t="s">
        <v>87</v>
      </c>
      <c r="B20" s="72" t="s">
        <v>78</v>
      </c>
      <c r="C20" s="42" t="s">
        <v>78</v>
      </c>
      <c r="D20" s="42" t="s">
        <v>78</v>
      </c>
      <c r="E20" s="77"/>
      <c r="F20" s="80" t="s">
        <v>78</v>
      </c>
      <c r="G20" s="80"/>
      <c r="H20" s="80" t="s">
        <v>78</v>
      </c>
      <c r="I20" s="32" t="s">
        <v>78</v>
      </c>
    </row>
    <row r="21" spans="1:24" x14ac:dyDescent="0.25">
      <c r="A21" s="43" t="s">
        <v>88</v>
      </c>
      <c r="B21" s="72" t="s">
        <v>78</v>
      </c>
      <c r="C21" s="42" t="s">
        <v>78</v>
      </c>
      <c r="D21" s="42" t="s">
        <v>78</v>
      </c>
      <c r="E21" s="77"/>
      <c r="F21" s="80" t="s">
        <v>78</v>
      </c>
      <c r="G21" s="80" t="s">
        <v>78</v>
      </c>
      <c r="H21" s="80" t="s">
        <v>78</v>
      </c>
      <c r="I21" s="32" t="s">
        <v>78</v>
      </c>
    </row>
    <row r="22" spans="1:24" x14ac:dyDescent="0.25">
      <c r="A22" s="44" t="s">
        <v>10</v>
      </c>
      <c r="B22" s="72">
        <v>41</v>
      </c>
      <c r="C22" s="42">
        <v>133</v>
      </c>
      <c r="D22" s="42">
        <v>174</v>
      </c>
      <c r="E22" s="76">
        <v>0.74771174423101716</v>
      </c>
      <c r="F22" s="80">
        <v>101</v>
      </c>
      <c r="G22" s="80">
        <v>196</v>
      </c>
      <c r="H22" s="80">
        <v>297</v>
      </c>
      <c r="I22" s="32">
        <f>297/H6*100</f>
        <v>0.54803114735948633</v>
      </c>
    </row>
    <row r="23" spans="1:24" x14ac:dyDescent="0.25">
      <c r="A23" s="43" t="s">
        <v>111</v>
      </c>
      <c r="B23" s="72" t="s">
        <v>78</v>
      </c>
      <c r="C23" s="42" t="s">
        <v>78</v>
      </c>
      <c r="D23" s="42" t="s">
        <v>78</v>
      </c>
      <c r="E23" s="77"/>
      <c r="F23" s="80" t="s">
        <v>78</v>
      </c>
      <c r="G23" s="80" t="s">
        <v>78</v>
      </c>
      <c r="H23" s="80" t="s">
        <v>78</v>
      </c>
      <c r="I23" s="32" t="s">
        <v>78</v>
      </c>
    </row>
    <row r="24" spans="1:24" x14ac:dyDescent="0.25">
      <c r="A24" s="43" t="s">
        <v>14</v>
      </c>
      <c r="B24" s="73">
        <v>5655</v>
      </c>
      <c r="C24" s="74">
        <v>1025</v>
      </c>
      <c r="D24" s="74">
        <v>6680</v>
      </c>
      <c r="E24" s="76">
        <v>28.705255468179281</v>
      </c>
      <c r="F24" s="81">
        <v>12413</v>
      </c>
      <c r="G24" s="81">
        <v>1554</v>
      </c>
      <c r="H24" s="81">
        <v>13967</v>
      </c>
      <c r="I24" s="32">
        <f>13967/H6*100</f>
        <v>25.772225707642914</v>
      </c>
    </row>
    <row r="25" spans="1:24" x14ac:dyDescent="0.25">
      <c r="A25" s="43" t="s">
        <v>25</v>
      </c>
      <c r="B25" s="72">
        <v>34</v>
      </c>
      <c r="C25" s="42">
        <v>14</v>
      </c>
      <c r="D25" s="42">
        <v>48</v>
      </c>
      <c r="E25" s="76">
        <v>0.20626530875338403</v>
      </c>
      <c r="F25" s="80">
        <v>361</v>
      </c>
      <c r="G25" s="80">
        <v>18</v>
      </c>
      <c r="H25" s="80">
        <v>379</v>
      </c>
      <c r="I25" s="32">
        <f>379/H6*100</f>
        <v>0.69933941026681912</v>
      </c>
    </row>
    <row r="26" spans="1:24" x14ac:dyDescent="0.25">
      <c r="A26" s="43" t="s">
        <v>97</v>
      </c>
      <c r="B26" s="72" t="s">
        <v>78</v>
      </c>
      <c r="C26" s="42" t="s">
        <v>78</v>
      </c>
      <c r="D26" s="42" t="s">
        <v>78</v>
      </c>
      <c r="E26" s="77"/>
      <c r="F26" s="80" t="s">
        <v>78</v>
      </c>
      <c r="G26" s="80" t="s">
        <v>78</v>
      </c>
      <c r="H26" s="80" t="s">
        <v>78</v>
      </c>
      <c r="I26" s="32" t="s">
        <v>78</v>
      </c>
    </row>
    <row r="27" spans="1:24" x14ac:dyDescent="0.25">
      <c r="A27" s="43" t="s">
        <v>3</v>
      </c>
      <c r="B27" s="73">
        <v>1807</v>
      </c>
      <c r="C27" s="42">
        <v>383</v>
      </c>
      <c r="D27" s="74">
        <v>2190</v>
      </c>
      <c r="E27" s="76">
        <v>9.4108547118731476</v>
      </c>
      <c r="F27" s="81">
        <v>4694</v>
      </c>
      <c r="G27" s="81">
        <v>856</v>
      </c>
      <c r="H27" s="81">
        <v>5550</v>
      </c>
      <c r="I27" s="32">
        <f>5550/H6*100</f>
        <v>10.240986087020703</v>
      </c>
    </row>
    <row r="28" spans="1:24" x14ac:dyDescent="0.25">
      <c r="A28" s="43" t="s">
        <v>89</v>
      </c>
      <c r="B28" s="72" t="s">
        <v>78</v>
      </c>
      <c r="C28" s="42" t="s">
        <v>78</v>
      </c>
      <c r="D28" s="42" t="s">
        <v>78</v>
      </c>
      <c r="E28" s="77"/>
      <c r="F28" s="80" t="s">
        <v>78</v>
      </c>
      <c r="G28" s="80" t="s">
        <v>78</v>
      </c>
      <c r="H28" s="80" t="s">
        <v>78</v>
      </c>
      <c r="I28" s="32" t="s">
        <v>78</v>
      </c>
    </row>
    <row r="29" spans="1:24" x14ac:dyDescent="0.25">
      <c r="A29" s="43" t="s">
        <v>6</v>
      </c>
      <c r="B29" s="73">
        <v>64</v>
      </c>
      <c r="C29" s="74">
        <v>11</v>
      </c>
      <c r="D29" s="74">
        <v>75</v>
      </c>
      <c r="E29" s="76">
        <v>0.32228954492716255</v>
      </c>
      <c r="F29" s="81">
        <v>181</v>
      </c>
      <c r="G29" s="81">
        <v>31</v>
      </c>
      <c r="H29" s="81">
        <v>212</v>
      </c>
      <c r="I29" s="32">
        <f>212/H6*100</f>
        <v>0.39118721629700709</v>
      </c>
    </row>
    <row r="30" spans="1:24" ht="15.75" thickBot="1" x14ac:dyDescent="0.3">
      <c r="A30" s="45" t="s">
        <v>26</v>
      </c>
      <c r="B30" s="85">
        <v>199</v>
      </c>
      <c r="C30" s="75">
        <v>344</v>
      </c>
      <c r="D30" s="75">
        <v>543</v>
      </c>
      <c r="E30" s="78">
        <v>2.3333763052726568</v>
      </c>
      <c r="F30" s="82">
        <v>415</v>
      </c>
      <c r="G30" s="82">
        <v>543</v>
      </c>
      <c r="H30" s="82">
        <v>958</v>
      </c>
      <c r="I30" s="83">
        <f>H30/H6*100</f>
        <v>1.7677233642100603</v>
      </c>
    </row>
    <row r="31" spans="1:24" x14ac:dyDescent="0.25">
      <c r="A31" s="23"/>
      <c r="B31" s="24"/>
      <c r="C31" s="24"/>
      <c r="D31" s="24"/>
      <c r="E31" s="86"/>
      <c r="F31" s="24"/>
      <c r="G31" s="24"/>
      <c r="H31" s="24"/>
      <c r="I31" s="86"/>
    </row>
    <row r="32" spans="1:24" ht="81.75" customHeight="1" x14ac:dyDescent="0.25">
      <c r="A32" s="92" t="s">
        <v>98</v>
      </c>
      <c r="B32" s="92"/>
      <c r="C32" s="93"/>
      <c r="D32" s="93"/>
      <c r="E32" s="93"/>
      <c r="F32" s="93"/>
      <c r="G32" s="93"/>
      <c r="H32" s="93"/>
      <c r="I32" s="93"/>
    </row>
    <row r="33" spans="1:9" x14ac:dyDescent="0.25">
      <c r="A33" s="17" t="s">
        <v>90</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workbookViewId="0">
      <pane ySplit="3" topLeftCell="A13" activePane="bottomLeft" state="frozen"/>
      <selection pane="bottomLeft" activeCell="K17" sqref="K17"/>
    </sheetView>
  </sheetViews>
  <sheetFormatPr defaultRowHeight="15" x14ac:dyDescent="0.25"/>
  <cols>
    <col min="1" max="1" width="32" customWidth="1"/>
    <col min="2" max="2" width="13.42578125" customWidth="1"/>
    <col min="3" max="3" width="14" style="36" customWidth="1"/>
    <col min="4" max="4" width="13.85546875" style="36" bestFit="1" customWidth="1"/>
    <col min="5" max="5" width="12.5703125" style="36" customWidth="1"/>
  </cols>
  <sheetData>
    <row r="1" spans="1:14" x14ac:dyDescent="0.25">
      <c r="A1" s="28" t="s">
        <v>109</v>
      </c>
      <c r="B1" s="10"/>
      <c r="C1" s="33"/>
      <c r="D1" s="33"/>
      <c r="E1" s="33"/>
    </row>
    <row r="2" spans="1:14" ht="15.75" thickBot="1" x14ac:dyDescent="0.3">
      <c r="A2" s="9"/>
      <c r="B2" s="10"/>
      <c r="C2" s="33"/>
      <c r="D2" s="33"/>
      <c r="E2" s="33"/>
    </row>
    <row r="3" spans="1:14" ht="24.75" thickBot="1" x14ac:dyDescent="0.3">
      <c r="A3" s="13" t="s">
        <v>27</v>
      </c>
      <c r="B3" s="14" t="s">
        <v>28</v>
      </c>
      <c r="C3" s="34" t="s">
        <v>29</v>
      </c>
      <c r="D3" s="34" t="s">
        <v>21</v>
      </c>
      <c r="E3" s="35" t="s">
        <v>29</v>
      </c>
    </row>
    <row r="4" spans="1:14" x14ac:dyDescent="0.25">
      <c r="A4" s="48" t="s">
        <v>30</v>
      </c>
      <c r="B4" s="38">
        <v>16955</v>
      </c>
      <c r="C4" s="39">
        <v>100</v>
      </c>
      <c r="D4" s="38">
        <v>38379</v>
      </c>
      <c r="E4" s="39">
        <v>100</v>
      </c>
      <c r="G4" s="2"/>
      <c r="H4" s="2"/>
      <c r="I4" s="2"/>
      <c r="J4" s="2"/>
      <c r="K4" s="2"/>
      <c r="L4" s="2"/>
      <c r="M4" s="2"/>
      <c r="N4" s="2"/>
    </row>
    <row r="5" spans="1:14" x14ac:dyDescent="0.25">
      <c r="A5" s="49" t="s">
        <v>31</v>
      </c>
      <c r="B5" s="38">
        <v>15863</v>
      </c>
      <c r="C5" s="39">
        <v>93.559421999410205</v>
      </c>
      <c r="D5" s="38">
        <v>34890</v>
      </c>
      <c r="E5" s="55">
        <v>90.909090909090907</v>
      </c>
    </row>
    <row r="6" spans="1:14" x14ac:dyDescent="0.25">
      <c r="A6" s="43" t="s">
        <v>32</v>
      </c>
      <c r="B6" s="51">
        <v>4158</v>
      </c>
      <c r="C6" s="56">
        <v>24.523739309938072</v>
      </c>
      <c r="D6" s="51">
        <v>6599</v>
      </c>
      <c r="E6" s="56">
        <v>17.194298965580135</v>
      </c>
    </row>
    <row r="7" spans="1:14" x14ac:dyDescent="0.25">
      <c r="A7" s="43" t="s">
        <v>33</v>
      </c>
      <c r="B7" s="51">
        <v>155</v>
      </c>
      <c r="C7" s="56">
        <v>0.91418460631082277</v>
      </c>
      <c r="D7" s="51">
        <v>471</v>
      </c>
      <c r="E7" s="56">
        <v>1.2272336433987336</v>
      </c>
    </row>
    <row r="8" spans="1:14" x14ac:dyDescent="0.25">
      <c r="A8" s="43" t="s">
        <v>34</v>
      </c>
      <c r="B8" s="51">
        <v>64</v>
      </c>
      <c r="C8" s="56">
        <v>0.37746977292833972</v>
      </c>
      <c r="D8" s="51">
        <v>121</v>
      </c>
      <c r="E8" s="56">
        <v>0.31527658354829463</v>
      </c>
    </row>
    <row r="9" spans="1:14" x14ac:dyDescent="0.25">
      <c r="A9" s="43" t="s">
        <v>35</v>
      </c>
      <c r="B9" s="52">
        <v>35</v>
      </c>
      <c r="C9" s="56">
        <v>0.20642878207018578</v>
      </c>
      <c r="D9" s="51">
        <v>73</v>
      </c>
      <c r="E9" s="56">
        <v>0.19020818676880585</v>
      </c>
      <c r="I9" s="10"/>
      <c r="J9" s="33"/>
      <c r="K9" s="33"/>
      <c r="L9" s="33"/>
    </row>
    <row r="10" spans="1:14" x14ac:dyDescent="0.25">
      <c r="A10" s="44" t="s">
        <v>36</v>
      </c>
      <c r="B10" s="51">
        <v>1043</v>
      </c>
      <c r="C10" s="56">
        <v>6.1515777056915359</v>
      </c>
      <c r="D10" s="51">
        <v>2281</v>
      </c>
      <c r="E10" s="56">
        <v>5.9433544386252892</v>
      </c>
    </row>
    <row r="11" spans="1:14" x14ac:dyDescent="0.25">
      <c r="A11" s="44" t="s">
        <v>37</v>
      </c>
      <c r="B11" s="52">
        <v>230</v>
      </c>
      <c r="C11" s="56">
        <v>1.3565319964612208</v>
      </c>
      <c r="D11" s="51">
        <v>619</v>
      </c>
      <c r="E11" s="56">
        <v>1.6128612001354907</v>
      </c>
    </row>
    <row r="12" spans="1:14" x14ac:dyDescent="0.25">
      <c r="A12" s="43" t="s">
        <v>38</v>
      </c>
      <c r="B12" s="52">
        <v>37</v>
      </c>
      <c r="C12" s="56">
        <v>0.21822471247419642</v>
      </c>
      <c r="D12" s="51">
        <v>75</v>
      </c>
      <c r="E12" s="56">
        <v>0.19541936996795123</v>
      </c>
    </row>
    <row r="13" spans="1:14" x14ac:dyDescent="0.25">
      <c r="A13" s="44" t="s">
        <v>70</v>
      </c>
      <c r="B13" s="52">
        <v>37</v>
      </c>
      <c r="C13" s="56">
        <v>0.21822471247419642</v>
      </c>
      <c r="D13" s="51">
        <v>89</v>
      </c>
      <c r="E13" s="56">
        <v>0.2318976523619688</v>
      </c>
    </row>
    <row r="14" spans="1:14" x14ac:dyDescent="0.25">
      <c r="A14" s="43" t="s">
        <v>104</v>
      </c>
      <c r="B14" s="52">
        <v>10</v>
      </c>
      <c r="C14" s="56">
        <v>5.8979652020053085E-2</v>
      </c>
      <c r="D14" s="51">
        <v>23</v>
      </c>
      <c r="E14" s="56">
        <v>5.9928606790171708E-2</v>
      </c>
    </row>
    <row r="15" spans="1:14" x14ac:dyDescent="0.25">
      <c r="A15" s="43" t="s">
        <v>39</v>
      </c>
      <c r="B15" s="52">
        <v>17</v>
      </c>
      <c r="C15" s="56">
        <v>0.10026540843409025</v>
      </c>
      <c r="D15" s="51">
        <v>41</v>
      </c>
      <c r="E15" s="56">
        <v>0.10682925558248001</v>
      </c>
    </row>
    <row r="16" spans="1:14" x14ac:dyDescent="0.25">
      <c r="A16" s="43" t="s">
        <v>40</v>
      </c>
      <c r="B16" s="51">
        <v>237</v>
      </c>
      <c r="C16" s="56">
        <v>1.397817752875258</v>
      </c>
      <c r="D16" s="51">
        <v>439</v>
      </c>
      <c r="E16" s="56">
        <v>1.1438547122124079</v>
      </c>
    </row>
    <row r="17" spans="1:11" x14ac:dyDescent="0.25">
      <c r="A17" s="43" t="s">
        <v>41</v>
      </c>
      <c r="B17" s="52">
        <v>93</v>
      </c>
      <c r="C17" s="56">
        <v>0.54851076378649366</v>
      </c>
      <c r="D17" s="52">
        <v>223</v>
      </c>
      <c r="E17" s="56">
        <v>0.58104692670470826</v>
      </c>
    </row>
    <row r="18" spans="1:11" x14ac:dyDescent="0.25">
      <c r="A18" s="43" t="s">
        <v>42</v>
      </c>
      <c r="B18" s="51">
        <v>85</v>
      </c>
      <c r="C18" s="56">
        <v>0.50132704217045121</v>
      </c>
      <c r="D18" s="51">
        <v>175</v>
      </c>
      <c r="E18" s="56">
        <v>0.45597852992521953</v>
      </c>
    </row>
    <row r="19" spans="1:11" x14ac:dyDescent="0.25">
      <c r="A19" s="44" t="s">
        <v>43</v>
      </c>
      <c r="B19" s="51">
        <v>724</v>
      </c>
      <c r="C19" s="56">
        <v>4.2701268062518425</v>
      </c>
      <c r="D19" s="51">
        <v>1627</v>
      </c>
      <c r="E19" s="56">
        <v>4.2392975325047555</v>
      </c>
    </row>
    <row r="20" spans="1:11" x14ac:dyDescent="0.25">
      <c r="A20" s="43" t="s">
        <v>44</v>
      </c>
      <c r="B20" s="52">
        <v>17</v>
      </c>
      <c r="C20" s="56">
        <v>0.10026540843409025</v>
      </c>
      <c r="D20" s="52">
        <v>28</v>
      </c>
      <c r="E20" s="56">
        <v>7.2956564788035125E-2</v>
      </c>
    </row>
    <row r="21" spans="1:11" x14ac:dyDescent="0.25">
      <c r="A21" s="43" t="s">
        <v>112</v>
      </c>
      <c r="B21" s="52">
        <v>1</v>
      </c>
      <c r="C21" s="56">
        <v>0</v>
      </c>
      <c r="D21" s="52">
        <v>8</v>
      </c>
      <c r="E21" s="56">
        <v>0</v>
      </c>
    </row>
    <row r="22" spans="1:11" ht="14.25" customHeight="1" x14ac:dyDescent="0.25">
      <c r="A22" s="44" t="s">
        <v>45</v>
      </c>
      <c r="B22" s="51">
        <v>244</v>
      </c>
      <c r="C22" s="56">
        <v>1.4391035092892952</v>
      </c>
      <c r="D22" s="51">
        <v>545</v>
      </c>
      <c r="E22" s="56">
        <v>1.4200474217671122</v>
      </c>
    </row>
    <row r="23" spans="1:11" x14ac:dyDescent="0.25">
      <c r="A23" s="43" t="s">
        <v>69</v>
      </c>
      <c r="B23" s="52">
        <v>35</v>
      </c>
      <c r="C23" s="56">
        <v>0.20642878207018578</v>
      </c>
      <c r="D23" s="52">
        <v>137</v>
      </c>
      <c r="E23" s="56">
        <v>0.35696604914145758</v>
      </c>
    </row>
    <row r="24" spans="1:11" x14ac:dyDescent="0.25">
      <c r="A24" s="43" t="s">
        <v>12</v>
      </c>
      <c r="B24" s="51">
        <v>641</v>
      </c>
      <c r="C24" s="56">
        <v>3.7805956944854024</v>
      </c>
      <c r="D24" s="51">
        <v>1799</v>
      </c>
      <c r="E24" s="56">
        <v>4.6874592876312562</v>
      </c>
    </row>
    <row r="25" spans="1:11" x14ac:dyDescent="0.25">
      <c r="A25" s="43" t="s">
        <v>46</v>
      </c>
      <c r="B25" s="52">
        <v>19</v>
      </c>
      <c r="C25" s="56">
        <v>0.11206133883810085</v>
      </c>
      <c r="D25" s="51">
        <v>43</v>
      </c>
      <c r="E25" s="56">
        <v>0.11204043878162537</v>
      </c>
    </row>
    <row r="26" spans="1:11" x14ac:dyDescent="0.25">
      <c r="A26" s="43" t="s">
        <v>47</v>
      </c>
      <c r="B26" s="51">
        <v>20</v>
      </c>
      <c r="C26" s="56">
        <v>0.11795930404010617</v>
      </c>
      <c r="D26" s="51">
        <v>61</v>
      </c>
      <c r="E26" s="56">
        <v>0.15894108757393366</v>
      </c>
    </row>
    <row r="27" spans="1:11" x14ac:dyDescent="0.25">
      <c r="A27" s="43" t="s">
        <v>48</v>
      </c>
      <c r="B27" s="52">
        <v>27</v>
      </c>
      <c r="C27" s="56">
        <v>0.15924506045414333</v>
      </c>
      <c r="D27" s="51">
        <v>66</v>
      </c>
      <c r="E27" s="56">
        <v>0.17196904557179707</v>
      </c>
      <c r="H27" s="10"/>
      <c r="I27" s="33"/>
      <c r="J27" s="33"/>
      <c r="K27" s="33"/>
    </row>
    <row r="28" spans="1:11" x14ac:dyDescent="0.25">
      <c r="A28" s="44" t="s">
        <v>49</v>
      </c>
      <c r="B28" s="51">
        <v>94</v>
      </c>
      <c r="C28" s="56">
        <v>0.55440872898849902</v>
      </c>
      <c r="D28" s="51">
        <v>186</v>
      </c>
      <c r="E28" s="56">
        <v>0.48464003752051904</v>
      </c>
    </row>
    <row r="29" spans="1:11" x14ac:dyDescent="0.25">
      <c r="A29" s="44" t="s">
        <v>105</v>
      </c>
      <c r="B29" s="52">
        <v>31</v>
      </c>
      <c r="C29" s="56">
        <v>0.18283692126216455</v>
      </c>
      <c r="D29" s="52">
        <v>83</v>
      </c>
      <c r="E29" s="56">
        <v>0.21626410276453267</v>
      </c>
    </row>
    <row r="30" spans="1:11" x14ac:dyDescent="0.25">
      <c r="A30" s="43" t="s">
        <v>83</v>
      </c>
      <c r="B30" s="51">
        <v>324</v>
      </c>
      <c r="C30" s="56">
        <v>1.9109407254497199</v>
      </c>
      <c r="D30" s="51">
        <v>805</v>
      </c>
      <c r="E30" s="56">
        <v>2.0975012376560098</v>
      </c>
    </row>
    <row r="31" spans="1:11" x14ac:dyDescent="0.25">
      <c r="A31" s="44" t="s">
        <v>102</v>
      </c>
      <c r="B31" s="52">
        <v>12</v>
      </c>
      <c r="C31" s="56">
        <v>7.0775582424063704E-2</v>
      </c>
      <c r="D31" s="52">
        <v>32</v>
      </c>
      <c r="E31" s="56">
        <v>8.3378931186325861E-2</v>
      </c>
    </row>
    <row r="32" spans="1:11" x14ac:dyDescent="0.25">
      <c r="A32" s="43" t="s">
        <v>50</v>
      </c>
      <c r="B32" s="51">
        <v>402</v>
      </c>
      <c r="C32" s="56">
        <v>2.3709820112061339</v>
      </c>
      <c r="D32" s="51">
        <v>1303</v>
      </c>
      <c r="E32" s="56">
        <v>3.3950858542432059</v>
      </c>
    </row>
    <row r="33" spans="1:5" x14ac:dyDescent="0.25">
      <c r="A33" s="43" t="s">
        <v>51</v>
      </c>
      <c r="B33" s="51">
        <v>100</v>
      </c>
      <c r="C33" s="56">
        <v>0.58979652020053086</v>
      </c>
      <c r="D33" s="51">
        <v>229</v>
      </c>
      <c r="E33" s="56">
        <v>0.59668047630214438</v>
      </c>
    </row>
    <row r="34" spans="1:5" x14ac:dyDescent="0.25">
      <c r="A34" s="43" t="s">
        <v>52</v>
      </c>
      <c r="B34" s="52">
        <v>27</v>
      </c>
      <c r="C34" s="56">
        <v>0.15924506045414333</v>
      </c>
      <c r="D34" s="51">
        <v>67</v>
      </c>
      <c r="E34" s="56">
        <v>0.17457463717136976</v>
      </c>
    </row>
    <row r="35" spans="1:5" x14ac:dyDescent="0.25">
      <c r="A35" s="43" t="s">
        <v>53</v>
      </c>
      <c r="B35" s="51">
        <v>87</v>
      </c>
      <c r="C35" s="56">
        <v>0.51312297257446182</v>
      </c>
      <c r="D35" s="51">
        <v>271</v>
      </c>
      <c r="E35" s="56">
        <v>0.70611532348419714</v>
      </c>
    </row>
    <row r="36" spans="1:5" x14ac:dyDescent="0.25">
      <c r="A36" s="43" t="s">
        <v>84</v>
      </c>
      <c r="B36" s="51">
        <v>1128</v>
      </c>
      <c r="C36" s="56">
        <v>6.6529047478619869</v>
      </c>
      <c r="D36" s="51">
        <v>2488</v>
      </c>
      <c r="E36" s="56">
        <v>6.4827118997368354</v>
      </c>
    </row>
    <row r="37" spans="1:5" x14ac:dyDescent="0.25">
      <c r="A37" s="44" t="s">
        <v>54</v>
      </c>
      <c r="B37" s="52">
        <v>33</v>
      </c>
      <c r="C37" s="56">
        <v>0.19463285166617517</v>
      </c>
      <c r="D37" s="51">
        <v>211</v>
      </c>
      <c r="E37" s="56">
        <v>0.54977982750983612</v>
      </c>
    </row>
    <row r="38" spans="1:5" x14ac:dyDescent="0.25">
      <c r="A38" s="43" t="s">
        <v>55</v>
      </c>
      <c r="B38" s="70">
        <v>236</v>
      </c>
      <c r="C38" s="57">
        <v>1.3919197876732528</v>
      </c>
      <c r="D38" s="70">
        <v>480</v>
      </c>
      <c r="E38" s="57">
        <v>1.2506839677948878</v>
      </c>
    </row>
    <row r="39" spans="1:5" x14ac:dyDescent="0.25">
      <c r="A39" s="43" t="s">
        <v>71</v>
      </c>
      <c r="B39" s="51">
        <v>3795</v>
      </c>
      <c r="C39" s="56">
        <v>22.382777941610144</v>
      </c>
      <c r="D39" s="51">
        <v>8773</v>
      </c>
      <c r="E39" s="56">
        <v>22.858855103051148</v>
      </c>
    </row>
    <row r="40" spans="1:5" x14ac:dyDescent="0.25">
      <c r="A40" s="44" t="s">
        <v>56</v>
      </c>
      <c r="B40" s="52">
        <v>143</v>
      </c>
      <c r="C40" s="56">
        <v>0.84340902388675909</v>
      </c>
      <c r="D40" s="51">
        <v>231</v>
      </c>
      <c r="E40" s="56">
        <v>0.60189165950128976</v>
      </c>
    </row>
    <row r="41" spans="1:5" x14ac:dyDescent="0.25">
      <c r="A41" s="43" t="s">
        <v>75</v>
      </c>
      <c r="B41" s="51">
        <v>108</v>
      </c>
      <c r="C41" s="56">
        <v>0.63698024181657331</v>
      </c>
      <c r="D41" s="51">
        <v>165</v>
      </c>
      <c r="E41" s="56">
        <v>0.42992261392949271</v>
      </c>
    </row>
    <row r="42" spans="1:5" x14ac:dyDescent="0.25">
      <c r="A42" s="43" t="s">
        <v>93</v>
      </c>
      <c r="B42" s="51">
        <v>31</v>
      </c>
      <c r="C42" s="56">
        <v>0.18283692126216455</v>
      </c>
      <c r="D42" s="51">
        <v>87</v>
      </c>
      <c r="E42" s="56">
        <v>0.22668646916282342</v>
      </c>
    </row>
    <row r="43" spans="1:5" x14ac:dyDescent="0.25">
      <c r="A43" s="43" t="s">
        <v>57</v>
      </c>
      <c r="B43" s="51">
        <v>930</v>
      </c>
      <c r="C43" s="56">
        <v>5.485107637864937</v>
      </c>
      <c r="D43" s="51">
        <v>2777</v>
      </c>
      <c r="E43" s="56">
        <v>7.2357278720133404</v>
      </c>
    </row>
    <row r="44" spans="1:5" x14ac:dyDescent="0.25">
      <c r="A44" s="43" t="s">
        <v>58</v>
      </c>
      <c r="B44" s="51">
        <v>170</v>
      </c>
      <c r="C44" s="56">
        <v>1.0026540843409024</v>
      </c>
      <c r="D44" s="51">
        <v>435</v>
      </c>
      <c r="E44" s="56">
        <v>1.1334323458141171</v>
      </c>
    </row>
    <row r="45" spans="1:5" x14ac:dyDescent="0.25">
      <c r="A45" s="43" t="s">
        <v>62</v>
      </c>
      <c r="B45" s="51">
        <v>248</v>
      </c>
      <c r="C45" s="56">
        <v>1.4626953700973164</v>
      </c>
      <c r="D45" s="51">
        <v>656</v>
      </c>
      <c r="E45" s="56">
        <v>1.7092680893196801</v>
      </c>
    </row>
    <row r="46" spans="1:5" x14ac:dyDescent="0.25">
      <c r="A46" s="44" t="s">
        <v>72</v>
      </c>
      <c r="B46" s="51">
        <v>35</v>
      </c>
      <c r="C46" s="56">
        <v>0.20642878207018578</v>
      </c>
      <c r="D46" s="51">
        <v>68</v>
      </c>
      <c r="E46" s="56">
        <v>0.17718022877094244</v>
      </c>
    </row>
    <row r="47" spans="1:5" x14ac:dyDescent="0.25">
      <c r="A47" s="47" t="s">
        <v>85</v>
      </c>
      <c r="B47" s="69">
        <v>1092</v>
      </c>
      <c r="C47" s="58">
        <v>6.4405780005897961</v>
      </c>
      <c r="D47" s="60">
        <v>3489</v>
      </c>
      <c r="E47" s="58">
        <v>9.0909090909090917</v>
      </c>
    </row>
    <row r="48" spans="1:5" x14ac:dyDescent="0.25">
      <c r="A48" s="43" t="s">
        <v>76</v>
      </c>
      <c r="B48" s="52">
        <v>27</v>
      </c>
      <c r="C48" s="56">
        <v>0.15924506045414333</v>
      </c>
      <c r="D48" s="51">
        <v>49</v>
      </c>
      <c r="E48" s="56">
        <v>0.12767398837906146</v>
      </c>
    </row>
    <row r="49" spans="1:5" x14ac:dyDescent="0.25">
      <c r="A49" s="44" t="s">
        <v>63</v>
      </c>
      <c r="B49" s="52">
        <v>73</v>
      </c>
      <c r="C49" s="56">
        <v>0.43055145974638753</v>
      </c>
      <c r="D49" s="51">
        <v>655</v>
      </c>
      <c r="E49" s="56">
        <v>1.7066624977201073</v>
      </c>
    </row>
    <row r="50" spans="1:5" x14ac:dyDescent="0.25">
      <c r="A50" s="43" t="s">
        <v>60</v>
      </c>
      <c r="B50" s="53">
        <v>54</v>
      </c>
      <c r="C50" s="57">
        <v>0.31849012090828666</v>
      </c>
      <c r="D50" s="70">
        <v>129</v>
      </c>
      <c r="E50" s="57">
        <v>0.33612131634487613</v>
      </c>
    </row>
    <row r="51" spans="1:5" x14ac:dyDescent="0.25">
      <c r="A51" s="43" t="s">
        <v>61</v>
      </c>
      <c r="B51" s="51">
        <v>375</v>
      </c>
      <c r="C51" s="56">
        <v>2.2117369507519906</v>
      </c>
      <c r="D51" s="51">
        <v>826</v>
      </c>
      <c r="E51" s="56">
        <v>2.1522186612470362</v>
      </c>
    </row>
    <row r="52" spans="1:5" x14ac:dyDescent="0.25">
      <c r="A52" s="43" t="s">
        <v>96</v>
      </c>
      <c r="B52" s="52">
        <v>17</v>
      </c>
      <c r="C52" s="56">
        <v>0.10026540843409025</v>
      </c>
      <c r="D52" s="52">
        <v>40</v>
      </c>
      <c r="E52" s="56">
        <v>0.10422366398290732</v>
      </c>
    </row>
    <row r="53" spans="1:5" x14ac:dyDescent="0.25">
      <c r="A53" s="43" t="s">
        <v>101</v>
      </c>
      <c r="B53" s="52">
        <v>3</v>
      </c>
      <c r="C53" s="56">
        <v>1.7693895606015926E-2</v>
      </c>
      <c r="D53" s="52">
        <v>9</v>
      </c>
      <c r="E53" s="56">
        <v>2.3450324396154149E-2</v>
      </c>
    </row>
    <row r="54" spans="1:5" x14ac:dyDescent="0.25">
      <c r="A54" s="43" t="s">
        <v>16</v>
      </c>
      <c r="B54" s="52">
        <v>18</v>
      </c>
      <c r="C54" s="56">
        <v>0.10616337363609554</v>
      </c>
      <c r="D54" s="52">
        <v>47</v>
      </c>
      <c r="E54" s="56">
        <v>0.1224628051799161</v>
      </c>
    </row>
    <row r="55" spans="1:5" x14ac:dyDescent="0.25">
      <c r="A55" s="43" t="s">
        <v>113</v>
      </c>
      <c r="B55" s="52">
        <v>3</v>
      </c>
      <c r="C55" s="56">
        <v>1.7693895606015926E-2</v>
      </c>
      <c r="D55" s="52">
        <v>5</v>
      </c>
      <c r="E55" s="56">
        <v>1.3027957997863415E-2</v>
      </c>
    </row>
    <row r="56" spans="1:5" ht="24" x14ac:dyDescent="0.25">
      <c r="A56" s="43" t="s">
        <v>64</v>
      </c>
      <c r="B56" s="52">
        <v>30</v>
      </c>
      <c r="C56" s="56">
        <v>0.17693895606015925</v>
      </c>
      <c r="D56" s="51">
        <v>182</v>
      </c>
      <c r="E56" s="56">
        <v>0.47421767112222835</v>
      </c>
    </row>
    <row r="57" spans="1:5" x14ac:dyDescent="0.25">
      <c r="A57" s="43" t="s">
        <v>65</v>
      </c>
      <c r="B57" s="52">
        <v>75</v>
      </c>
      <c r="C57" s="56">
        <v>0.44234739015039815</v>
      </c>
      <c r="D57" s="52">
        <v>124</v>
      </c>
      <c r="E57" s="56">
        <v>0.32309335834701269</v>
      </c>
    </row>
    <row r="58" spans="1:5" x14ac:dyDescent="0.25">
      <c r="A58" s="44" t="s">
        <v>13</v>
      </c>
      <c r="B58" s="52">
        <v>3</v>
      </c>
      <c r="C58" s="57">
        <v>1.7693895606015926E-2</v>
      </c>
      <c r="D58" s="52">
        <v>3</v>
      </c>
      <c r="E58" s="57">
        <v>7.8167747987180486E-3</v>
      </c>
    </row>
    <row r="59" spans="1:5" x14ac:dyDescent="0.25">
      <c r="A59" s="43" t="s">
        <v>95</v>
      </c>
      <c r="B59" s="52">
        <v>20</v>
      </c>
      <c r="C59" s="56">
        <v>0.11795930404010617</v>
      </c>
      <c r="D59" s="52">
        <v>40</v>
      </c>
      <c r="E59" s="56">
        <v>0.10422366398290732</v>
      </c>
    </row>
    <row r="60" spans="1:5" x14ac:dyDescent="0.25">
      <c r="A60" s="43" t="s">
        <v>59</v>
      </c>
      <c r="B60" s="51">
        <v>37</v>
      </c>
      <c r="C60" s="56">
        <v>0.21822471247419642</v>
      </c>
      <c r="D60" s="51">
        <v>101</v>
      </c>
      <c r="E60" s="56">
        <v>0.26316475155684099</v>
      </c>
    </row>
    <row r="61" spans="1:5" x14ac:dyDescent="0.25">
      <c r="A61" s="43" t="s">
        <v>94</v>
      </c>
      <c r="B61" s="52">
        <v>40</v>
      </c>
      <c r="C61" s="56">
        <v>0.23591860808021234</v>
      </c>
      <c r="D61" s="51">
        <v>113</v>
      </c>
      <c r="E61" s="56">
        <v>0.29443185075171319</v>
      </c>
    </row>
    <row r="62" spans="1:5" x14ac:dyDescent="0.25">
      <c r="A62" s="43" t="s">
        <v>66</v>
      </c>
      <c r="B62" s="52">
        <v>34</v>
      </c>
      <c r="C62" s="56">
        <v>0.2005308168681805</v>
      </c>
      <c r="D62" s="52">
        <v>85</v>
      </c>
      <c r="E62" s="56">
        <v>0.22147528596367805</v>
      </c>
    </row>
    <row r="63" spans="1:5" x14ac:dyDescent="0.25">
      <c r="A63" s="43" t="s">
        <v>106</v>
      </c>
      <c r="B63" s="52">
        <v>68</v>
      </c>
      <c r="C63" s="56">
        <v>0.401061633736361</v>
      </c>
      <c r="D63" s="51">
        <v>504</v>
      </c>
      <c r="E63" s="56">
        <v>1.3132181661846323</v>
      </c>
    </row>
    <row r="64" spans="1:5" x14ac:dyDescent="0.25">
      <c r="A64" s="44" t="s">
        <v>67</v>
      </c>
      <c r="B64" s="51">
        <v>149</v>
      </c>
      <c r="C64" s="56">
        <v>0.87879681509879104</v>
      </c>
      <c r="D64" s="51">
        <v>458</v>
      </c>
      <c r="E64" s="56">
        <v>1.1933609526042888</v>
      </c>
    </row>
    <row r="65" spans="1:5" x14ac:dyDescent="0.25">
      <c r="A65" s="44" t="s">
        <v>103</v>
      </c>
      <c r="B65" s="52">
        <v>37</v>
      </c>
      <c r="C65" s="56">
        <v>0.21822471247419642</v>
      </c>
      <c r="D65" s="52">
        <v>74</v>
      </c>
      <c r="E65" s="56">
        <v>0.19281377836837854</v>
      </c>
    </row>
    <row r="66" spans="1:5" x14ac:dyDescent="0.25">
      <c r="A66" s="43" t="s">
        <v>114</v>
      </c>
      <c r="B66" s="52">
        <v>23</v>
      </c>
      <c r="C66" s="57">
        <v>0.13565319964612207</v>
      </c>
      <c r="D66" s="53">
        <v>32</v>
      </c>
      <c r="E66" s="57">
        <v>8.3378931186325861E-2</v>
      </c>
    </row>
    <row r="67" spans="1:5" ht="15.75" thickBot="1" x14ac:dyDescent="0.3">
      <c r="A67" s="45" t="s">
        <v>68</v>
      </c>
      <c r="B67" s="54">
        <v>6</v>
      </c>
      <c r="C67" s="59">
        <v>3.5387791212031852E-2</v>
      </c>
      <c r="D67" s="54">
        <v>13</v>
      </c>
      <c r="E67" s="59">
        <v>3.3872690794444882E-2</v>
      </c>
    </row>
    <row r="68" spans="1:5" x14ac:dyDescent="0.25">
      <c r="B68" s="2"/>
      <c r="C68" s="87"/>
      <c r="D68" s="37"/>
      <c r="E68" s="87"/>
    </row>
    <row r="69" spans="1:5" x14ac:dyDescent="0.25">
      <c r="A69" s="4"/>
    </row>
    <row r="70" spans="1:5" x14ac:dyDescent="0.25">
      <c r="A70" s="20" t="s">
        <v>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E25" sqref="E25"/>
    </sheetView>
  </sheetViews>
  <sheetFormatPr defaultRowHeight="15" x14ac:dyDescent="0.25"/>
  <cols>
    <col min="1" max="1" width="19.7109375" customWidth="1"/>
    <col min="5" max="5" width="8.7109375" customWidth="1"/>
    <col min="9" max="9" width="9.5703125" customWidth="1"/>
  </cols>
  <sheetData>
    <row r="1" spans="1:23" x14ac:dyDescent="0.25">
      <c r="A1" s="27" t="s">
        <v>110</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1" t="s">
        <v>79</v>
      </c>
      <c r="B3" s="97" t="s">
        <v>28</v>
      </c>
      <c r="C3" s="97"/>
      <c r="D3" s="97"/>
      <c r="E3" s="98"/>
      <c r="F3" s="99" t="s">
        <v>21</v>
      </c>
      <c r="G3" s="90"/>
      <c r="H3" s="90"/>
      <c r="I3" s="91"/>
    </row>
    <row r="4" spans="1:23" x14ac:dyDescent="0.25">
      <c r="A4" s="102"/>
      <c r="B4" s="21" t="s">
        <v>18</v>
      </c>
      <c r="C4" s="5" t="s">
        <v>19</v>
      </c>
      <c r="D4" s="5" t="s">
        <v>20</v>
      </c>
      <c r="E4" s="1" t="s">
        <v>22</v>
      </c>
      <c r="F4" s="21" t="s">
        <v>18</v>
      </c>
      <c r="G4" s="5" t="s">
        <v>19</v>
      </c>
      <c r="H4" s="5" t="s">
        <v>20</v>
      </c>
      <c r="I4" s="11" t="s">
        <v>22</v>
      </c>
    </row>
    <row r="5" spans="1:23" ht="15.75" thickBot="1" x14ac:dyDescent="0.3">
      <c r="A5" s="103"/>
      <c r="B5" s="22" t="s">
        <v>91</v>
      </c>
      <c r="C5" s="22" t="s">
        <v>92</v>
      </c>
      <c r="D5" s="12" t="s">
        <v>0</v>
      </c>
      <c r="E5" s="16" t="s">
        <v>74</v>
      </c>
      <c r="F5" s="22" t="s">
        <v>91</v>
      </c>
      <c r="G5" s="22" t="s">
        <v>92</v>
      </c>
      <c r="H5" s="12" t="s">
        <v>0</v>
      </c>
      <c r="I5" s="26" t="s">
        <v>74</v>
      </c>
      <c r="M5" s="27"/>
      <c r="N5" s="10"/>
      <c r="O5" s="10"/>
      <c r="P5" s="10"/>
      <c r="Q5" s="10"/>
      <c r="R5" s="10"/>
      <c r="S5" s="10"/>
      <c r="T5" s="10"/>
      <c r="U5" s="10"/>
    </row>
    <row r="6" spans="1:23" x14ac:dyDescent="0.25">
      <c r="A6" s="49" t="s">
        <v>20</v>
      </c>
      <c r="B6" s="61">
        <v>16955</v>
      </c>
      <c r="C6" s="63">
        <v>6316</v>
      </c>
      <c r="D6" s="63">
        <v>23271</v>
      </c>
      <c r="E6" s="64">
        <v>100</v>
      </c>
      <c r="F6" s="61">
        <v>38379</v>
      </c>
      <c r="G6" s="63">
        <v>15815</v>
      </c>
      <c r="H6" s="63">
        <v>54194</v>
      </c>
      <c r="I6" s="64">
        <v>100</v>
      </c>
      <c r="O6" s="27"/>
      <c r="P6" s="10"/>
      <c r="Q6" s="10"/>
      <c r="R6" s="10"/>
      <c r="S6" s="10"/>
      <c r="T6" s="10"/>
      <c r="U6" s="10"/>
      <c r="V6" s="10"/>
      <c r="W6" s="10"/>
    </row>
    <row r="7" spans="1:23" x14ac:dyDescent="0.25">
      <c r="A7" s="43" t="s">
        <v>80</v>
      </c>
      <c r="B7" s="51">
        <v>5655</v>
      </c>
      <c r="C7" s="65">
        <v>1025</v>
      </c>
      <c r="D7" s="65">
        <v>6680</v>
      </c>
      <c r="E7" s="66">
        <f>D7/D6*100</f>
        <v>28.705255468179281</v>
      </c>
      <c r="F7" s="51">
        <v>12413</v>
      </c>
      <c r="G7" s="65">
        <v>1554</v>
      </c>
      <c r="H7" s="65">
        <v>13967</v>
      </c>
      <c r="I7" s="66">
        <f>H7/H6*100</f>
        <v>25.772225707642914</v>
      </c>
    </row>
    <row r="8" spans="1:23" x14ac:dyDescent="0.25">
      <c r="A8" s="43" t="s">
        <v>81</v>
      </c>
      <c r="B8" s="51">
        <v>8704</v>
      </c>
      <c r="C8" s="65">
        <v>3290</v>
      </c>
      <c r="D8" s="65">
        <v>11994</v>
      </c>
      <c r="E8" s="66">
        <f>D8/D6*100</f>
        <v>51.540544024751831</v>
      </c>
      <c r="F8" s="51">
        <v>20148</v>
      </c>
      <c r="G8" s="65">
        <v>10722</v>
      </c>
      <c r="H8" s="65">
        <v>30870</v>
      </c>
      <c r="I8" s="66">
        <f>H8/H6*100</f>
        <v>56.962025316455701</v>
      </c>
      <c r="L8" s="27"/>
      <c r="M8" s="10"/>
      <c r="N8" s="10"/>
      <c r="O8" s="10"/>
      <c r="P8" s="10"/>
      <c r="Q8" s="10"/>
      <c r="R8" s="10"/>
      <c r="S8" s="10"/>
      <c r="T8" s="10"/>
    </row>
    <row r="9" spans="1:23" x14ac:dyDescent="0.25">
      <c r="A9" s="43" t="s">
        <v>82</v>
      </c>
      <c r="B9" s="51">
        <v>1996</v>
      </c>
      <c r="C9" s="65">
        <v>1184</v>
      </c>
      <c r="D9" s="65">
        <v>3180</v>
      </c>
      <c r="E9" s="66">
        <f>D9/D6*100</f>
        <v>13.665076704911694</v>
      </c>
      <c r="F9" s="51">
        <v>4675</v>
      </c>
      <c r="G9" s="65">
        <v>2210</v>
      </c>
      <c r="H9" s="65">
        <v>6885</v>
      </c>
      <c r="I9" s="66">
        <f>H9/H6*100</f>
        <v>12.704358416060819</v>
      </c>
    </row>
    <row r="10" spans="1:23" ht="15.75" thickBot="1" x14ac:dyDescent="0.3">
      <c r="A10" s="45" t="s">
        <v>99</v>
      </c>
      <c r="B10" s="62">
        <v>600</v>
      </c>
      <c r="C10" s="67">
        <v>817</v>
      </c>
      <c r="D10" s="67">
        <v>1417</v>
      </c>
      <c r="E10" s="68">
        <f>D10/D6*100</f>
        <v>6.0891238021571912</v>
      </c>
      <c r="F10" s="62">
        <v>1143</v>
      </c>
      <c r="G10" s="67">
        <v>1329</v>
      </c>
      <c r="H10" s="67">
        <v>2472</v>
      </c>
      <c r="I10" s="68">
        <f>H10/H6*100</f>
        <v>4.5613905598405733</v>
      </c>
    </row>
    <row r="11" spans="1:23" x14ac:dyDescent="0.25">
      <c r="A11" s="6"/>
      <c r="B11" s="7"/>
      <c r="C11" s="7"/>
      <c r="D11" s="7"/>
      <c r="E11" s="8"/>
      <c r="F11" s="7"/>
      <c r="G11" s="7"/>
      <c r="H11" s="7"/>
      <c r="I11" s="8"/>
    </row>
    <row r="12" spans="1:23" ht="67.5" customHeight="1" x14ac:dyDescent="0.25">
      <c r="A12" s="100" t="s">
        <v>100</v>
      </c>
      <c r="B12" s="100"/>
      <c r="C12" s="100"/>
      <c r="D12" s="100"/>
      <c r="E12" s="100"/>
      <c r="F12" s="100"/>
      <c r="G12" s="100"/>
      <c r="H12" s="100"/>
      <c r="I12" s="100"/>
    </row>
    <row r="13" spans="1:23" x14ac:dyDescent="0.25">
      <c r="A13" s="20" t="s">
        <v>90</v>
      </c>
      <c r="B13" s="20"/>
      <c r="C13" s="20"/>
      <c r="D13" s="20"/>
      <c r="E13" s="20"/>
      <c r="F13" s="20"/>
      <c r="G13" s="20"/>
      <c r="H13" s="20"/>
      <c r="I13" s="20"/>
      <c r="M13" s="27"/>
      <c r="N13" s="10"/>
      <c r="O13" s="10"/>
      <c r="P13" s="10"/>
      <c r="Q13" s="10"/>
      <c r="R13" s="10"/>
      <c r="S13" s="10"/>
      <c r="T13" s="10"/>
      <c r="U13" s="10"/>
    </row>
    <row r="21" spans="10:18" x14ac:dyDescent="0.25">
      <c r="J21" s="27"/>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2022-01-27T08:49:28Z</dcterms:modified>
</cp:coreProperties>
</file>