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defaultThemeVersion="124226"/>
  <mc:AlternateContent xmlns:mc="http://schemas.openxmlformats.org/markup-compatibility/2006">
    <mc:Choice Requires="x15">
      <x15ac:absPath xmlns:x15ac="http://schemas.microsoft.com/office/spreadsheetml/2010/11/ac" url="C:\Users\zeljko zivkovic\Desktop\"/>
    </mc:Choice>
  </mc:AlternateContent>
  <xr:revisionPtr revIDLastSave="0" documentId="13_ncr:1_{667F4946-0D3A-443B-B8A8-86D58241F5F7}" xr6:coauthVersionLast="36" xr6:coauthVersionMax="36" xr10:uidLastSave="{00000000-0000-0000-0000-000000000000}"/>
  <bookViews>
    <workbookView xWindow="0" yWindow="0" windowWidth="20490" windowHeight="7545" xr2:uid="{00000000-000D-0000-FFFF-FFFF00000000}"/>
  </bookViews>
  <sheets>
    <sheet name="Sheet1" sheetId="5" r:id="rId1"/>
    <sheet name="Sheet2" sheetId="6" r:id="rId2"/>
    <sheet name="Sheet3" sheetId="7" r:id="rId3"/>
  </sheets>
  <externalReferences>
    <externalReference r:id="rId4"/>
  </externalReferences>
  <definedNames>
    <definedName name="_GoBack" localSheetId="1">Sheet2!#REF!</definedName>
  </definedNames>
  <calcPr calcId="191029"/>
</workbook>
</file>

<file path=xl/calcChain.xml><?xml version="1.0" encoding="utf-8"?>
<calcChain xmlns="http://schemas.openxmlformats.org/spreadsheetml/2006/main">
  <c r="E65" i="6" l="1"/>
  <c r="E64" i="6"/>
  <c r="E63" i="6"/>
  <c r="E62" i="6"/>
  <c r="E61" i="6"/>
  <c r="E60" i="6"/>
  <c r="E59" i="6"/>
  <c r="E58" i="6"/>
  <c r="E57" i="6"/>
  <c r="E56" i="6"/>
  <c r="E55" i="6"/>
  <c r="E54" i="6"/>
  <c r="E53" i="6"/>
  <c r="E52" i="6"/>
  <c r="E51" i="6"/>
  <c r="E50" i="6"/>
  <c r="E49" i="6"/>
  <c r="E48" i="6"/>
  <c r="E47" i="6"/>
  <c r="C65" i="6"/>
  <c r="C64" i="6"/>
  <c r="C63" i="6"/>
  <c r="C62" i="6"/>
  <c r="C60" i="6"/>
  <c r="C59" i="6"/>
  <c r="C58" i="6"/>
  <c r="C57" i="6"/>
  <c r="C56" i="6"/>
  <c r="C55" i="6"/>
  <c r="C54" i="6"/>
  <c r="C53" i="6"/>
  <c r="C52" i="6"/>
  <c r="C51" i="6"/>
  <c r="C50" i="6"/>
  <c r="C49" i="6"/>
  <c r="C48" i="6"/>
  <c r="C47"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61" i="6"/>
  <c r="C46" i="6"/>
</calcChain>
</file>

<file path=xl/sharedStrings.xml><?xml version="1.0" encoding="utf-8"?>
<sst xmlns="http://schemas.openxmlformats.org/spreadsheetml/2006/main" count="198" uniqueCount="111">
  <si>
    <t>(3)=(1)+(2)</t>
  </si>
  <si>
    <t>Budva</t>
  </si>
  <si>
    <t>Bar</t>
  </si>
  <si>
    <t>Tivat</t>
  </si>
  <si>
    <t>Cetinje</t>
  </si>
  <si>
    <t>Herceg Novi</t>
  </si>
  <si>
    <t>Ulcinj</t>
  </si>
  <si>
    <t>Kotor</t>
  </si>
  <si>
    <t>Mojkovac</t>
  </si>
  <si>
    <t>Berane</t>
  </si>
  <si>
    <t>Pljevlja</t>
  </si>
  <si>
    <t>Danilovgrad</t>
  </si>
  <si>
    <t>Kosovo</t>
  </si>
  <si>
    <t>Japan</t>
  </si>
  <si>
    <t>Podgorica</t>
  </si>
  <si>
    <t>Bijelo Polje</t>
  </si>
  <si>
    <t>Brazil</t>
  </si>
  <si>
    <t>Tourist arrivals</t>
  </si>
  <si>
    <t>Foreign</t>
  </si>
  <si>
    <t>Domestic</t>
  </si>
  <si>
    <t>Total</t>
  </si>
  <si>
    <t>Overnight stays</t>
  </si>
  <si>
    <t>Structure</t>
  </si>
  <si>
    <t>Kolasin</t>
  </si>
  <si>
    <t>Niksic</t>
  </si>
  <si>
    <t>Rozaje</t>
  </si>
  <si>
    <t>Zabljak</t>
  </si>
  <si>
    <t>Countries</t>
  </si>
  <si>
    <t>Arrivals</t>
  </si>
  <si>
    <t>Structure, in %</t>
  </si>
  <si>
    <t>Foreign tourists</t>
  </si>
  <si>
    <t>Europe</t>
  </si>
  <si>
    <t>Albania</t>
  </si>
  <si>
    <t>Austria</t>
  </si>
  <si>
    <t>Belgium</t>
  </si>
  <si>
    <t>Belarus</t>
  </si>
  <si>
    <t>Bosnia and Herzegovina</t>
  </si>
  <si>
    <t>Bulgaria</t>
  </si>
  <si>
    <t>Czech Republic</t>
  </si>
  <si>
    <t>Finland</t>
  </si>
  <si>
    <t>France</t>
  </si>
  <si>
    <t>Greece</t>
  </si>
  <si>
    <t>Netherlands</t>
  </si>
  <si>
    <t>Croatia</t>
  </si>
  <si>
    <t>Ireland</t>
  </si>
  <si>
    <t>Italy</t>
  </si>
  <si>
    <t>Latvia</t>
  </si>
  <si>
    <t>Lithuania</t>
  </si>
  <si>
    <t>Luxembourg</t>
  </si>
  <si>
    <t>Hungary</t>
  </si>
  <si>
    <t>Germany</t>
  </si>
  <si>
    <t>Poland</t>
  </si>
  <si>
    <t>Portugal</t>
  </si>
  <si>
    <t>Romania</t>
  </si>
  <si>
    <t>Slovakia</t>
  </si>
  <si>
    <t>Slovenia</t>
  </si>
  <si>
    <t>Spain</t>
  </si>
  <si>
    <t>Turkey</t>
  </si>
  <si>
    <t>Ukraine</t>
  </si>
  <si>
    <t>Israel</t>
  </si>
  <si>
    <t>Canada</t>
  </si>
  <si>
    <t>USA</t>
  </si>
  <si>
    <t>United Kingdom</t>
  </si>
  <si>
    <t>Other African countries</t>
  </si>
  <si>
    <t>Other Central or South American countries</t>
  </si>
  <si>
    <t>China (including Hong Kong)</t>
  </si>
  <si>
    <t>Azerbaijan</t>
  </si>
  <si>
    <t>Other Asian countries</t>
  </si>
  <si>
    <t>Oceania and other territories</t>
  </si>
  <si>
    <t>Cyprus</t>
  </si>
  <si>
    <t>Denmark</t>
  </si>
  <si>
    <t>Serbia</t>
  </si>
  <si>
    <t>Other European countries</t>
  </si>
  <si>
    <t>Municipality</t>
  </si>
  <si>
    <t>(3) in %</t>
  </si>
  <si>
    <t>Switzerland (including Liechtenstein)</t>
  </si>
  <si>
    <t>South Africa</t>
  </si>
  <si>
    <t>Andrijevica</t>
  </si>
  <si>
    <t>-</t>
  </si>
  <si>
    <t>Type of place</t>
  </si>
  <si>
    <t>Capital</t>
  </si>
  <si>
    <t>Seaside resorts</t>
  </si>
  <si>
    <t>Mountain resorts</t>
  </si>
  <si>
    <t>Republic of North Macedonia</t>
  </si>
  <si>
    <t>Russian Federation</t>
  </si>
  <si>
    <t>Non-European countries</t>
  </si>
  <si>
    <t>Gusinje</t>
  </si>
  <si>
    <t>Petnjica</t>
  </si>
  <si>
    <t>Plav</t>
  </si>
  <si>
    <t>Plužine</t>
  </si>
  <si>
    <t>Tuzi</t>
  </si>
  <si>
    <t>(1)</t>
  </si>
  <si>
    <t>(2)</t>
  </si>
  <si>
    <t>Sweden</t>
  </si>
  <si>
    <t>India</t>
  </si>
  <si>
    <t>Republic of Korea</t>
  </si>
  <si>
    <t>Other North American countries</t>
  </si>
  <si>
    <t>Savnik</t>
  </si>
  <si>
    <t>(1) Due to the small number of reporting units, data for the municipalities of Andrijevica, Gusinje, Petnjica, Plav, Pluzine, Savnik and Tuzi were not presented due to the indirect recognition of reporting units. Data confidentiality is defined in Article 54 of the Law on Official Statistics and the Official Statistical System ("Official Gazette of Montenegro", No. 018/12 of 30.03.2012, 047/19 of 12.08.2019). The data for these municipalities shall not be published until the obtaining written approvals of the reporting units as defined in Article 61 of the Law.</t>
  </si>
  <si>
    <t>Other tourist resorts and other restorts</t>
  </si>
  <si>
    <r>
      <t xml:space="preserve">(2) </t>
    </r>
    <r>
      <rPr>
        <b/>
        <i/>
        <sz val="8"/>
        <rFont val="Arial"/>
        <family val="2"/>
      </rPr>
      <t>Capital:</t>
    </r>
    <r>
      <rPr>
        <i/>
        <sz val="8"/>
        <rFont val="Arial"/>
        <family val="2"/>
      </rPr>
      <t xml:space="preserve"> Podgorica.
  </t>
    </r>
    <r>
      <rPr>
        <b/>
        <i/>
        <sz val="8"/>
        <rFont val="Arial"/>
        <family val="2"/>
      </rPr>
      <t>Seaside resorts:</t>
    </r>
    <r>
      <rPr>
        <i/>
        <sz val="8"/>
        <rFont val="Arial"/>
        <family val="2"/>
      </rPr>
      <t xml:space="preserve"> Bar, Budva, Kotor, Tivat, Ulcinj and Herceg Novi.
  </t>
    </r>
    <r>
      <rPr>
        <b/>
        <i/>
        <sz val="8"/>
        <rFont val="Arial"/>
        <family val="2"/>
      </rPr>
      <t xml:space="preserve">Mountain resorts: </t>
    </r>
    <r>
      <rPr>
        <i/>
        <sz val="8"/>
        <rFont val="Arial"/>
        <family val="2"/>
      </rPr>
      <t xml:space="preserve">Andrijevica, Gusinje, Kolasin, Plav, Pluzine, Rozaje, Savnik and Zabljak.
</t>
    </r>
    <r>
      <rPr>
        <b/>
        <i/>
        <sz val="8"/>
        <rFont val="Arial"/>
        <family val="2"/>
      </rPr>
      <t xml:space="preserve">  Other tourist resorts and other resorts:</t>
    </r>
    <r>
      <rPr>
        <i/>
        <sz val="8"/>
        <rFont val="Arial"/>
        <family val="2"/>
      </rPr>
      <t xml:space="preserve"> Berane, Bijelo Polje, Cetinje, Mojkovac, Niksic, Petnjica, Pljevlja, Danilovgrad and      Tuzi.</t>
    </r>
  </si>
  <si>
    <t>Argentina</t>
  </si>
  <si>
    <t>Norway</t>
  </si>
  <si>
    <t>Australia</t>
  </si>
  <si>
    <t>New Zeleand</t>
  </si>
  <si>
    <t>Estonija</t>
  </si>
  <si>
    <t>Malta</t>
  </si>
  <si>
    <t>United Arab Emirates</t>
  </si>
  <si>
    <t>Table 3 Arrivals and overnight stays of tourists in collective accommodation by type of place (2), April 2021</t>
  </si>
  <si>
    <t>Table 1 Arrivals and overnight stays of tourists in collective accommodation by municipalities (1), April 2021</t>
  </si>
  <si>
    <t>Table 2 Arrivals and overnight stays of foreign tourists in collective accomodation by country of residence, 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</si>
</sst>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4" x14ac:knownFonts="1">
    <font>
      <sz val="11"/>
      <color theme="1"/>
      <name val="Calibri"/>
      <family val="2"/>
      <scheme val="minor"/>
    </font>
    <font>
      <sz val="9"/>
      <name val="Arial"/>
      <family val="2"/>
    </font>
    <font>
      <b/>
      <sz val="9"/>
      <color theme="1"/>
      <name val="Arial"/>
      <family val="2"/>
    </font>
    <font>
      <sz val="9"/>
      <color theme="1"/>
      <name val="Arial"/>
      <family val="2"/>
    </font>
    <font>
      <i/>
      <sz val="11"/>
      <color theme="1"/>
      <name val="Calibri"/>
      <family val="2"/>
      <scheme val="minor"/>
    </font>
    <font>
      <i/>
      <sz val="9"/>
      <color theme="1"/>
      <name val="Arial"/>
      <family val="2"/>
    </font>
    <font>
      <i/>
      <vertAlign val="superscript"/>
      <sz val="8"/>
      <name val="Arial"/>
      <family val="2"/>
    </font>
    <font>
      <i/>
      <sz val="8"/>
      <name val="Arial"/>
      <family val="2"/>
    </font>
    <font>
      <i/>
      <sz val="8"/>
      <color theme="1"/>
      <name val="Arial"/>
      <family val="2"/>
    </font>
    <font>
      <i/>
      <sz val="8"/>
      <color theme="1"/>
      <name val="Calibri"/>
      <family val="2"/>
      <scheme val="minor"/>
    </font>
    <font>
      <b/>
      <i/>
      <sz val="8"/>
      <name val="Arial"/>
      <family val="2"/>
    </font>
    <font>
      <b/>
      <sz val="11"/>
      <color theme="1"/>
      <name val="Arial"/>
      <family val="2"/>
    </font>
    <font>
      <b/>
      <sz val="9"/>
      <color rgb="FF000000"/>
      <name val="Arial"/>
      <family val="2"/>
    </font>
    <font>
      <sz val="9"/>
      <color rgb="FF000000"/>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97">
    <xf numFmtId="0" fontId="0" fillId="0" borderId="0" xfId="0"/>
    <xf numFmtId="0" fontId="2" fillId="2" borderId="1" xfId="0" applyFont="1" applyFill="1" applyBorder="1" applyAlignment="1">
      <alignment horizontal="center" vertical="center" wrapText="1"/>
    </xf>
    <xf numFmtId="3" fontId="0" fillId="0" borderId="0" xfId="0" applyNumberFormat="1"/>
    <xf numFmtId="0" fontId="4" fillId="0" borderId="0" xfId="0" applyFont="1"/>
    <xf numFmtId="0" fontId="5" fillId="0" borderId="0" xfId="0" applyFont="1" applyFill="1" applyBorder="1" applyAlignment="1">
      <alignment horizontal="left" vertical="center"/>
    </xf>
    <xf numFmtId="0" fontId="2" fillId="0" borderId="1" xfId="0" applyFont="1" applyBorder="1" applyAlignment="1">
      <alignment horizontal="center" vertical="center"/>
    </xf>
    <xf numFmtId="0" fontId="1" fillId="2" borderId="0" xfId="0" applyFont="1" applyFill="1" applyBorder="1" applyAlignment="1">
      <alignment horizontal="left" vertical="center"/>
    </xf>
    <xf numFmtId="3" fontId="0" fillId="0" borderId="0" xfId="0" applyNumberFormat="1" applyBorder="1" applyAlignment="1">
      <alignment horizontal="right" vertical="center"/>
    </xf>
    <xf numFmtId="165" fontId="0" fillId="0" borderId="0" xfId="0" applyNumberFormat="1" applyBorder="1" applyAlignment="1">
      <alignment horizontal="right" vertical="center"/>
    </xf>
    <xf numFmtId="0" fontId="2" fillId="0" borderId="0" xfId="0" applyFont="1" applyBorder="1" applyAlignment="1">
      <alignment horizontal="left" indent="1"/>
    </xf>
    <xf numFmtId="0" fontId="2" fillId="0" borderId="0" xfId="0" applyFont="1" applyBorder="1" applyAlignment="1"/>
    <xf numFmtId="0" fontId="2" fillId="2" borderId="9"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6" xfId="0" applyFont="1" applyBorder="1" applyAlignment="1">
      <alignment horizontal="left" vertical="center" indent="1"/>
    </xf>
    <xf numFmtId="0" fontId="2" fillId="2" borderId="6" xfId="0" applyFont="1" applyFill="1" applyBorder="1" applyAlignment="1">
      <alignment horizontal="center" vertical="center" wrapText="1"/>
    </xf>
    <xf numFmtId="0" fontId="2" fillId="0" borderId="12" xfId="0" applyFont="1" applyBorder="1" applyAlignment="1">
      <alignment horizontal="right" vertical="center"/>
    </xf>
    <xf numFmtId="0" fontId="2" fillId="2" borderId="11" xfId="0" applyFont="1" applyFill="1" applyBorder="1" applyAlignment="1">
      <alignment horizontal="center" vertical="center" wrapText="1"/>
    </xf>
    <xf numFmtId="0" fontId="8" fillId="0" borderId="0" xfId="0" applyFont="1" applyFill="1" applyBorder="1"/>
    <xf numFmtId="3" fontId="9" fillId="0" borderId="0" xfId="0" applyNumberFormat="1" applyFont="1" applyBorder="1" applyAlignment="1">
      <alignment horizontal="right" vertical="center"/>
    </xf>
    <xf numFmtId="164" fontId="9" fillId="0" borderId="0" xfId="0" applyNumberFormat="1" applyFont="1" applyBorder="1" applyAlignment="1">
      <alignment horizontal="right" vertical="center"/>
    </xf>
    <xf numFmtId="0" fontId="8" fillId="0" borderId="0" xfId="0" applyFont="1"/>
    <xf numFmtId="0" fontId="2" fillId="0" borderId="19" xfId="0" applyFont="1" applyBorder="1" applyAlignment="1">
      <alignment horizontal="center" vertical="center"/>
    </xf>
    <xf numFmtId="0" fontId="2" fillId="0" borderId="20" xfId="0" quotePrefix="1" applyFont="1" applyBorder="1" applyAlignment="1">
      <alignment horizontal="center" vertical="center"/>
    </xf>
    <xf numFmtId="0" fontId="3" fillId="0" borderId="0" xfId="0" applyFont="1" applyBorder="1" applyAlignment="1"/>
    <xf numFmtId="0" fontId="1" fillId="0" borderId="0" xfId="0" applyFont="1" applyBorder="1" applyAlignment="1">
      <alignment horizontal="right" vertical="center"/>
    </xf>
    <xf numFmtId="3" fontId="1" fillId="0" borderId="0" xfId="0" applyNumberFormat="1" applyFont="1" applyBorder="1" applyAlignment="1">
      <alignment horizontal="right" vertical="center"/>
    </xf>
    <xf numFmtId="0" fontId="1" fillId="0" borderId="0" xfId="0" applyFont="1" applyBorder="1" applyAlignment="1">
      <alignment horizontal="right" vertical="center" wrapText="1"/>
    </xf>
    <xf numFmtId="0" fontId="2" fillId="0" borderId="18" xfId="0" applyFont="1" applyBorder="1" applyAlignment="1">
      <alignment horizontal="center" vertical="center" wrapText="1"/>
    </xf>
    <xf numFmtId="0" fontId="2" fillId="2" borderId="23" xfId="0" applyFont="1" applyFill="1" applyBorder="1" applyAlignment="1">
      <alignment horizontal="center" vertical="center" wrapText="1"/>
    </xf>
    <xf numFmtId="0" fontId="11" fillId="0" borderId="0" xfId="0" applyFont="1" applyBorder="1" applyAlignment="1">
      <alignment horizontal="left" indent="1"/>
    </xf>
    <xf numFmtId="0" fontId="11" fillId="0" borderId="5" xfId="0" applyFont="1" applyBorder="1" applyAlignment="1">
      <alignment horizontal="left" indent="1"/>
    </xf>
    <xf numFmtId="0" fontId="2" fillId="0" borderId="11" xfId="0" quotePrefix="1" applyFont="1" applyBorder="1" applyAlignment="1">
      <alignment horizontal="center" vertical="center"/>
    </xf>
    <xf numFmtId="0" fontId="2" fillId="0" borderId="8" xfId="0" applyFont="1" applyBorder="1" applyAlignment="1">
      <alignment horizontal="center" vertical="center"/>
    </xf>
    <xf numFmtId="0" fontId="2" fillId="0" borderId="10" xfId="0" quotePrefix="1" applyFont="1" applyBorder="1" applyAlignment="1">
      <alignment horizontal="center" vertical="center"/>
    </xf>
    <xf numFmtId="0" fontId="2" fillId="0" borderId="0" xfId="0" applyFont="1" applyFill="1" applyBorder="1" applyAlignment="1"/>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0" fillId="0" borderId="0" xfId="0" applyFill="1"/>
    <xf numFmtId="3" fontId="0" fillId="0" borderId="0" xfId="0" applyNumberFormat="1" applyFill="1"/>
    <xf numFmtId="164" fontId="3" fillId="3" borderId="2" xfId="0" applyNumberFormat="1" applyFont="1" applyFill="1" applyBorder="1" applyAlignment="1">
      <alignment horizontal="right" vertical="center"/>
    </xf>
    <xf numFmtId="3" fontId="12" fillId="3" borderId="25" xfId="0" applyNumberFormat="1" applyFont="1" applyFill="1" applyBorder="1" applyAlignment="1">
      <alignment horizontal="right" vertical="center"/>
    </xf>
    <xf numFmtId="3" fontId="13" fillId="3" borderId="25" xfId="0" applyNumberFormat="1" applyFont="1" applyFill="1" applyBorder="1" applyAlignment="1">
      <alignment horizontal="right" vertical="center" wrapText="1"/>
    </xf>
    <xf numFmtId="0" fontId="13" fillId="3" borderId="25" xfId="0" applyFont="1" applyFill="1" applyBorder="1" applyAlignment="1">
      <alignment horizontal="right" vertical="center" wrapText="1"/>
    </xf>
    <xf numFmtId="164" fontId="13" fillId="3" borderId="2" xfId="0" applyNumberFormat="1" applyFont="1" applyFill="1" applyBorder="1" applyAlignment="1">
      <alignment horizontal="right" vertical="center"/>
    </xf>
    <xf numFmtId="0" fontId="13" fillId="3" borderId="26" xfId="0" applyFont="1" applyFill="1" applyBorder="1" applyAlignment="1">
      <alignment horizontal="right" vertical="center" wrapText="1"/>
    </xf>
    <xf numFmtId="164" fontId="12" fillId="3" borderId="2" xfId="0" applyNumberFormat="1" applyFont="1" applyFill="1" applyBorder="1" applyAlignment="1">
      <alignment horizontal="right" vertical="center"/>
    </xf>
    <xf numFmtId="164" fontId="13" fillId="3" borderId="4" xfId="0" applyNumberFormat="1" applyFont="1" applyFill="1" applyBorder="1" applyAlignment="1">
      <alignment horizontal="right" vertical="center"/>
    </xf>
    <xf numFmtId="164" fontId="13" fillId="3" borderId="2" xfId="0" applyNumberFormat="1" applyFont="1" applyFill="1" applyBorder="1" applyAlignment="1">
      <alignment horizontal="right" vertical="center" wrapText="1"/>
    </xf>
    <xf numFmtId="164" fontId="13" fillId="3" borderId="4" xfId="0" applyNumberFormat="1" applyFont="1" applyFill="1" applyBorder="1" applyAlignment="1">
      <alignment horizontal="right" vertical="center" wrapText="1"/>
    </xf>
    <xf numFmtId="164" fontId="2" fillId="3" borderId="2" xfId="0" applyNumberFormat="1" applyFont="1" applyFill="1" applyBorder="1" applyAlignment="1">
      <alignment horizontal="right" vertical="center" wrapText="1"/>
    </xf>
    <xf numFmtId="164" fontId="3" fillId="3" borderId="21" xfId="0" applyNumberFormat="1" applyFont="1" applyFill="1" applyBorder="1" applyAlignment="1">
      <alignment vertical="center" wrapText="1"/>
    </xf>
    <xf numFmtId="164" fontId="3" fillId="3" borderId="21" xfId="0" applyNumberFormat="1" applyFont="1" applyFill="1" applyBorder="1" applyAlignment="1">
      <alignment vertical="center"/>
    </xf>
    <xf numFmtId="164" fontId="3" fillId="3" borderId="22" xfId="0" applyNumberFormat="1" applyFont="1" applyFill="1" applyBorder="1" applyAlignment="1">
      <alignment vertical="center"/>
    </xf>
    <xf numFmtId="0" fontId="2" fillId="0" borderId="21" xfId="0" applyFont="1" applyBorder="1" applyAlignment="1"/>
    <xf numFmtId="0" fontId="3" fillId="0" borderId="25" xfId="0" applyFont="1" applyBorder="1"/>
    <xf numFmtId="164" fontId="3" fillId="0" borderId="2" xfId="0" applyNumberFormat="1" applyFont="1" applyFill="1" applyBorder="1"/>
    <xf numFmtId="0" fontId="12" fillId="2" borderId="25" xfId="0" applyFont="1" applyFill="1" applyBorder="1" applyAlignment="1">
      <alignment horizontal="right" wrapText="1"/>
    </xf>
    <xf numFmtId="164" fontId="12" fillId="0" borderId="2" xfId="0" applyNumberFormat="1" applyFont="1" applyBorder="1" applyAlignment="1">
      <alignment horizontal="right"/>
    </xf>
    <xf numFmtId="3" fontId="12" fillId="0" borderId="25" xfId="0" applyNumberFormat="1" applyFont="1" applyBorder="1" applyAlignment="1">
      <alignment horizontal="right"/>
    </xf>
    <xf numFmtId="164" fontId="2" fillId="3" borderId="21" xfId="0" applyNumberFormat="1" applyFont="1" applyFill="1" applyBorder="1" applyAlignment="1">
      <alignment vertical="center"/>
    </xf>
    <xf numFmtId="164" fontId="2" fillId="3" borderId="24" xfId="0" applyNumberFormat="1" applyFont="1" applyFill="1" applyBorder="1" applyAlignment="1">
      <alignment vertical="center"/>
    </xf>
    <xf numFmtId="164" fontId="2" fillId="3" borderId="21" xfId="0" applyNumberFormat="1" applyFont="1" applyFill="1" applyBorder="1" applyAlignment="1">
      <alignment vertical="center" wrapText="1"/>
    </xf>
    <xf numFmtId="3" fontId="13" fillId="3" borderId="0" xfId="0" applyNumberFormat="1" applyFont="1" applyFill="1" applyBorder="1" applyAlignment="1">
      <alignment horizontal="right" vertical="center" wrapText="1"/>
    </xf>
    <xf numFmtId="3" fontId="13" fillId="3" borderId="26" xfId="0" applyNumberFormat="1" applyFont="1" applyFill="1" applyBorder="1" applyAlignment="1">
      <alignment horizontal="right" vertical="center" wrapText="1"/>
    </xf>
    <xf numFmtId="3" fontId="13" fillId="3" borderId="3" xfId="0" applyNumberFormat="1" applyFont="1" applyFill="1" applyBorder="1" applyAlignment="1">
      <alignment horizontal="right" vertical="center" wrapText="1"/>
    </xf>
    <xf numFmtId="3" fontId="12" fillId="3" borderId="25" xfId="0" applyNumberFormat="1" applyFont="1" applyFill="1" applyBorder="1" applyAlignment="1">
      <alignment horizontal="right" vertical="center" wrapText="1"/>
    </xf>
    <xf numFmtId="3" fontId="12" fillId="3" borderId="0" xfId="0" applyNumberFormat="1" applyFont="1" applyFill="1" applyBorder="1" applyAlignment="1">
      <alignment horizontal="right" vertical="center" wrapText="1"/>
    </xf>
    <xf numFmtId="164" fontId="12" fillId="3" borderId="2" xfId="0" applyNumberFormat="1" applyFont="1" applyFill="1" applyBorder="1" applyAlignment="1">
      <alignment horizontal="right" vertical="center" wrapText="1"/>
    </xf>
    <xf numFmtId="3" fontId="2" fillId="0" borderId="25" xfId="0" applyNumberFormat="1" applyFont="1" applyFill="1" applyBorder="1" applyAlignment="1">
      <alignment horizontal="right" vertical="center"/>
    </xf>
    <xf numFmtId="0" fontId="3" fillId="0" borderId="25" xfId="0" applyFont="1" applyFill="1" applyBorder="1" applyAlignment="1">
      <alignment horizontal="right" vertical="center"/>
    </xf>
    <xf numFmtId="3" fontId="3" fillId="0" borderId="25" xfId="0" applyNumberFormat="1" applyFont="1" applyFill="1" applyBorder="1" applyAlignment="1">
      <alignment horizontal="right" vertical="center"/>
    </xf>
    <xf numFmtId="0" fontId="3" fillId="0" borderId="26" xfId="0" applyFont="1" applyFill="1" applyBorder="1" applyAlignment="1">
      <alignment horizontal="right" vertical="center"/>
    </xf>
    <xf numFmtId="3" fontId="2"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3" fontId="3" fillId="0" borderId="0" xfId="0" applyNumberFormat="1" applyFont="1" applyFill="1" applyBorder="1" applyAlignment="1">
      <alignment horizontal="right" vertical="center"/>
    </xf>
    <xf numFmtId="0" fontId="3" fillId="0" borderId="3" xfId="0" applyFont="1" applyFill="1" applyBorder="1" applyAlignment="1">
      <alignment horizontal="right" vertical="center"/>
    </xf>
    <xf numFmtId="165" fontId="2" fillId="0" borderId="2" xfId="0" applyNumberFormat="1" applyFont="1" applyFill="1" applyBorder="1" applyAlignment="1">
      <alignment horizontal="right" vertical="center"/>
    </xf>
    <xf numFmtId="164" fontId="3" fillId="0" borderId="2" xfId="0" applyNumberFormat="1" applyFont="1" applyFill="1" applyBorder="1" applyAlignment="1">
      <alignment horizontal="right" vertical="center"/>
    </xf>
    <xf numFmtId="164" fontId="3" fillId="0" borderId="2" xfId="0" applyNumberFormat="1" applyFont="1" applyFill="1" applyBorder="1" applyAlignment="1">
      <alignment horizontal="right" vertical="center" wrapText="1"/>
    </xf>
    <xf numFmtId="164" fontId="3" fillId="0" borderId="4" xfId="0" applyNumberFormat="1" applyFont="1" applyFill="1" applyBorder="1" applyAlignment="1">
      <alignment horizontal="right" vertical="center" wrapText="1"/>
    </xf>
    <xf numFmtId="3" fontId="3" fillId="0" borderId="3" xfId="0" applyNumberFormat="1" applyFont="1" applyFill="1" applyBorder="1" applyAlignment="1">
      <alignment horizontal="right"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7" fillId="0" borderId="0" xfId="0" applyFont="1" applyAlignment="1">
      <alignment horizontal="left" vertical="top" wrapText="1"/>
    </xf>
    <xf numFmtId="0" fontId="6" fillId="0" borderId="0" xfId="0" applyFont="1" applyAlignment="1">
      <alignment horizontal="left" vertical="top" wrapText="1"/>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7" fillId="2" borderId="0" xfId="0" applyFont="1" applyFill="1" applyBorder="1" applyAlignment="1">
      <alignment horizontal="left" vertical="top"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4">
          <cell r="G4">
            <v>14189</v>
          </cell>
        </row>
        <row r="5">
          <cell r="C5">
            <v>14189</v>
          </cell>
        </row>
        <row r="7">
          <cell r="E7">
            <v>14189</v>
          </cell>
        </row>
        <row r="9">
          <cell r="G9">
            <v>31122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4"/>
  <sheetViews>
    <sheetView tabSelected="1" workbookViewId="0">
      <selection activeCell="R17" sqref="R17"/>
    </sheetView>
  </sheetViews>
  <sheetFormatPr defaultRowHeight="15" x14ac:dyDescent="0.25"/>
  <cols>
    <col min="1" max="2" width="12" customWidth="1"/>
    <col min="5" max="5" width="9" customWidth="1"/>
    <col min="6" max="6" width="9.42578125" customWidth="1"/>
    <col min="9" max="9" width="9.7109375" customWidth="1"/>
  </cols>
  <sheetData>
    <row r="1" spans="1:22" x14ac:dyDescent="0.25">
      <c r="A1" s="29" t="s">
        <v>109</v>
      </c>
      <c r="B1" s="9"/>
      <c r="C1" s="10"/>
      <c r="D1" s="10"/>
      <c r="E1" s="10"/>
      <c r="F1" s="10"/>
      <c r="G1" s="10"/>
      <c r="H1" s="10"/>
      <c r="I1" s="10"/>
    </row>
    <row r="2" spans="1:22" ht="15.75" thickBot="1" x14ac:dyDescent="0.3">
      <c r="A2" s="9"/>
      <c r="B2" s="9"/>
      <c r="C2" s="10"/>
      <c r="D2" s="10"/>
      <c r="E2" s="10"/>
      <c r="F2" s="10"/>
      <c r="G2" s="10"/>
      <c r="H2" s="10"/>
      <c r="I2" s="10"/>
    </row>
    <row r="3" spans="1:22" ht="15" customHeight="1" x14ac:dyDescent="0.25">
      <c r="A3" s="87" t="s">
        <v>73</v>
      </c>
      <c r="B3" s="15"/>
      <c r="C3" s="81" t="s">
        <v>17</v>
      </c>
      <c r="D3" s="81"/>
      <c r="E3" s="82"/>
      <c r="F3" s="27"/>
      <c r="G3" s="83" t="s">
        <v>21</v>
      </c>
      <c r="H3" s="83"/>
      <c r="I3" s="84"/>
    </row>
    <row r="4" spans="1:22" x14ac:dyDescent="0.25">
      <c r="A4" s="88"/>
      <c r="B4" s="32" t="s">
        <v>18</v>
      </c>
      <c r="C4" s="5" t="s">
        <v>19</v>
      </c>
      <c r="D4" s="5" t="s">
        <v>20</v>
      </c>
      <c r="E4" s="11" t="s">
        <v>22</v>
      </c>
      <c r="F4" s="21" t="s">
        <v>18</v>
      </c>
      <c r="G4" s="5" t="s">
        <v>19</v>
      </c>
      <c r="H4" s="5" t="s">
        <v>20</v>
      </c>
      <c r="I4" s="11" t="s">
        <v>22</v>
      </c>
    </row>
    <row r="5" spans="1:22" ht="15.75" thickBot="1" x14ac:dyDescent="0.3">
      <c r="A5" s="89"/>
      <c r="B5" s="33" t="s">
        <v>91</v>
      </c>
      <c r="C5" s="31" t="s">
        <v>92</v>
      </c>
      <c r="D5" s="12" t="s">
        <v>0</v>
      </c>
      <c r="E5" s="28" t="s">
        <v>74</v>
      </c>
      <c r="F5" s="22" t="s">
        <v>91</v>
      </c>
      <c r="G5" s="31" t="s">
        <v>92</v>
      </c>
      <c r="H5" s="12" t="s">
        <v>0</v>
      </c>
      <c r="I5" s="28" t="s">
        <v>74</v>
      </c>
    </row>
    <row r="6" spans="1:22" x14ac:dyDescent="0.25">
      <c r="A6" s="53" t="s">
        <v>20</v>
      </c>
      <c r="B6" s="68">
        <v>14189</v>
      </c>
      <c r="C6" s="72">
        <v>4638</v>
      </c>
      <c r="D6" s="72">
        <v>18827</v>
      </c>
      <c r="E6" s="76">
        <v>100</v>
      </c>
      <c r="F6" s="72">
        <v>31122</v>
      </c>
      <c r="G6" s="72">
        <v>16904</v>
      </c>
      <c r="H6" s="72">
        <v>48026</v>
      </c>
      <c r="I6" s="49">
        <v>100</v>
      </c>
    </row>
    <row r="7" spans="1:22" x14ac:dyDescent="0.25">
      <c r="A7" s="50" t="s">
        <v>77</v>
      </c>
      <c r="B7" s="69" t="s">
        <v>78</v>
      </c>
      <c r="C7" s="73" t="s">
        <v>78</v>
      </c>
      <c r="D7" s="73" t="s">
        <v>78</v>
      </c>
      <c r="E7" s="77" t="s">
        <v>78</v>
      </c>
      <c r="F7" s="73" t="s">
        <v>78</v>
      </c>
      <c r="G7" s="73" t="s">
        <v>78</v>
      </c>
      <c r="H7" s="73" t="s">
        <v>78</v>
      </c>
      <c r="I7" s="39" t="s">
        <v>78</v>
      </c>
    </row>
    <row r="8" spans="1:22" x14ac:dyDescent="0.25">
      <c r="A8" s="50" t="s">
        <v>2</v>
      </c>
      <c r="B8" s="69">
        <v>386</v>
      </c>
      <c r="C8" s="73">
        <v>324</v>
      </c>
      <c r="D8" s="73">
        <v>710</v>
      </c>
      <c r="E8" s="78">
        <v>3.8</v>
      </c>
      <c r="F8" s="74">
        <v>1068</v>
      </c>
      <c r="G8" s="73">
        <v>565</v>
      </c>
      <c r="H8" s="74">
        <v>1633</v>
      </c>
      <c r="I8" s="78">
        <v>3.4</v>
      </c>
    </row>
    <row r="9" spans="1:22" x14ac:dyDescent="0.25">
      <c r="A9" s="50" t="s">
        <v>9</v>
      </c>
      <c r="B9" s="69">
        <v>56</v>
      </c>
      <c r="C9" s="73">
        <v>190</v>
      </c>
      <c r="D9" s="73">
        <v>246</v>
      </c>
      <c r="E9" s="78">
        <v>1.3</v>
      </c>
      <c r="F9" s="73">
        <v>68</v>
      </c>
      <c r="G9" s="73">
        <v>193</v>
      </c>
      <c r="H9" s="73">
        <v>261</v>
      </c>
      <c r="I9" s="78">
        <v>0.5</v>
      </c>
      <c r="N9" s="29"/>
      <c r="O9" s="9"/>
      <c r="P9" s="10"/>
      <c r="Q9" s="10"/>
      <c r="R9" s="10"/>
      <c r="S9" s="10"/>
      <c r="T9" s="10"/>
      <c r="U9" s="10"/>
      <c r="V9" s="10"/>
    </row>
    <row r="10" spans="1:22" x14ac:dyDescent="0.25">
      <c r="A10" s="50" t="s">
        <v>15</v>
      </c>
      <c r="B10" s="69">
        <v>65</v>
      </c>
      <c r="C10" s="73">
        <v>44</v>
      </c>
      <c r="D10" s="73">
        <v>109</v>
      </c>
      <c r="E10" s="78">
        <v>0.6</v>
      </c>
      <c r="F10" s="73">
        <v>226</v>
      </c>
      <c r="G10" s="73">
        <v>130</v>
      </c>
      <c r="H10" s="73">
        <v>356</v>
      </c>
      <c r="I10" s="78">
        <v>0.7</v>
      </c>
    </row>
    <row r="11" spans="1:22" x14ac:dyDescent="0.25">
      <c r="A11" s="50" t="s">
        <v>1</v>
      </c>
      <c r="B11" s="70">
        <v>6549</v>
      </c>
      <c r="C11" s="74">
        <v>1533</v>
      </c>
      <c r="D11" s="74">
        <v>8082</v>
      </c>
      <c r="E11" s="78">
        <v>42.9</v>
      </c>
      <c r="F11" s="74">
        <v>12172</v>
      </c>
      <c r="G11" s="74">
        <v>3004</v>
      </c>
      <c r="H11" s="74">
        <v>15176</v>
      </c>
      <c r="I11" s="78">
        <v>31.6</v>
      </c>
    </row>
    <row r="12" spans="1:22" x14ac:dyDescent="0.25">
      <c r="A12" s="50" t="s">
        <v>4</v>
      </c>
      <c r="B12" s="69">
        <v>19</v>
      </c>
      <c r="C12" s="73">
        <v>11</v>
      </c>
      <c r="D12" s="73">
        <v>30</v>
      </c>
      <c r="E12" s="78">
        <v>0.2</v>
      </c>
      <c r="F12" s="73">
        <v>233</v>
      </c>
      <c r="G12" s="73">
        <v>185</v>
      </c>
      <c r="H12" s="73">
        <v>418</v>
      </c>
      <c r="I12" s="78">
        <v>0.9</v>
      </c>
    </row>
    <row r="13" spans="1:22" x14ac:dyDescent="0.25">
      <c r="A13" s="51" t="s">
        <v>11</v>
      </c>
      <c r="B13" s="69">
        <v>40</v>
      </c>
      <c r="C13" s="73">
        <v>24</v>
      </c>
      <c r="D13" s="73">
        <v>64</v>
      </c>
      <c r="E13" s="78">
        <v>0.3</v>
      </c>
      <c r="F13" s="73">
        <v>146</v>
      </c>
      <c r="G13" s="73">
        <v>102</v>
      </c>
      <c r="H13" s="73">
        <v>248</v>
      </c>
      <c r="I13" s="78">
        <v>0.5</v>
      </c>
    </row>
    <row r="14" spans="1:22" x14ac:dyDescent="0.25">
      <c r="A14" s="50" t="s">
        <v>86</v>
      </c>
      <c r="B14" s="69" t="s">
        <v>78</v>
      </c>
      <c r="C14" s="73" t="s">
        <v>78</v>
      </c>
      <c r="D14" s="73" t="s">
        <v>78</v>
      </c>
      <c r="E14" s="77" t="s">
        <v>78</v>
      </c>
      <c r="F14" s="73" t="s">
        <v>78</v>
      </c>
      <c r="G14" s="73" t="s">
        <v>78</v>
      </c>
      <c r="H14" s="73" t="s">
        <v>78</v>
      </c>
      <c r="I14" s="77" t="s">
        <v>78</v>
      </c>
      <c r="M14" s="29"/>
      <c r="N14" s="9"/>
      <c r="O14" s="10"/>
      <c r="P14" s="10"/>
      <c r="Q14" s="10"/>
      <c r="R14" s="10"/>
      <c r="S14" s="10"/>
      <c r="T14" s="10"/>
      <c r="U14" s="10"/>
    </row>
    <row r="15" spans="1:22" x14ac:dyDescent="0.25">
      <c r="A15" s="50" t="s">
        <v>5</v>
      </c>
      <c r="B15" s="69">
        <v>700</v>
      </c>
      <c r="C15" s="73">
        <v>788</v>
      </c>
      <c r="D15" s="74">
        <v>1488</v>
      </c>
      <c r="E15" s="78">
        <v>7.9</v>
      </c>
      <c r="F15" s="74">
        <v>2198</v>
      </c>
      <c r="G15" s="74">
        <v>8609</v>
      </c>
      <c r="H15" s="74">
        <v>10807</v>
      </c>
      <c r="I15" s="78">
        <v>22.5</v>
      </c>
    </row>
    <row r="16" spans="1:22" x14ac:dyDescent="0.25">
      <c r="A16" s="50" t="s">
        <v>23</v>
      </c>
      <c r="B16" s="70">
        <v>331</v>
      </c>
      <c r="C16" s="73">
        <v>322</v>
      </c>
      <c r="D16" s="74">
        <v>653</v>
      </c>
      <c r="E16" s="78">
        <v>3.5</v>
      </c>
      <c r="F16" s="74">
        <v>609</v>
      </c>
      <c r="G16" s="74">
        <v>551</v>
      </c>
      <c r="H16" s="74">
        <v>1160</v>
      </c>
      <c r="I16" s="78">
        <v>2.4</v>
      </c>
    </row>
    <row r="17" spans="1:24" x14ac:dyDescent="0.25">
      <c r="A17" s="50" t="s">
        <v>7</v>
      </c>
      <c r="B17" s="69">
        <v>251</v>
      </c>
      <c r="C17" s="73">
        <v>73</v>
      </c>
      <c r="D17" s="73">
        <v>324</v>
      </c>
      <c r="E17" s="78">
        <v>1.7</v>
      </c>
      <c r="F17" s="73">
        <v>499</v>
      </c>
      <c r="G17" s="73">
        <v>100</v>
      </c>
      <c r="H17" s="73">
        <v>599</v>
      </c>
      <c r="I17" s="78">
        <v>1.2</v>
      </c>
      <c r="P17" s="29"/>
      <c r="Q17" s="9"/>
      <c r="R17" s="10"/>
      <c r="S17" s="10"/>
      <c r="T17" s="10"/>
      <c r="U17" s="10"/>
      <c r="V17" s="10"/>
      <c r="W17" s="10"/>
      <c r="X17" s="10"/>
    </row>
    <row r="18" spans="1:24" x14ac:dyDescent="0.25">
      <c r="A18" s="50" t="s">
        <v>8</v>
      </c>
      <c r="B18" s="69" t="s">
        <v>78</v>
      </c>
      <c r="C18" s="73">
        <v>2</v>
      </c>
      <c r="D18" s="73">
        <v>2</v>
      </c>
      <c r="E18" s="78">
        <v>0</v>
      </c>
      <c r="F18" s="73" t="s">
        <v>78</v>
      </c>
      <c r="G18" s="73">
        <v>8</v>
      </c>
      <c r="H18" s="73">
        <v>8</v>
      </c>
      <c r="I18" s="78">
        <v>0</v>
      </c>
    </row>
    <row r="19" spans="1:24" x14ac:dyDescent="0.25">
      <c r="A19" s="51" t="s">
        <v>24</v>
      </c>
      <c r="B19" s="69">
        <v>109</v>
      </c>
      <c r="C19" s="73">
        <v>34</v>
      </c>
      <c r="D19" s="73">
        <v>143</v>
      </c>
      <c r="E19" s="78">
        <v>0.8</v>
      </c>
      <c r="F19" s="73">
        <v>440</v>
      </c>
      <c r="G19" s="73">
        <v>158</v>
      </c>
      <c r="H19" s="73">
        <v>598</v>
      </c>
      <c r="I19" s="78">
        <v>1.2</v>
      </c>
    </row>
    <row r="20" spans="1:24" x14ac:dyDescent="0.25">
      <c r="A20" s="51" t="s">
        <v>87</v>
      </c>
      <c r="B20" s="69" t="s">
        <v>78</v>
      </c>
      <c r="C20" s="73" t="s">
        <v>78</v>
      </c>
      <c r="D20" s="73" t="s">
        <v>78</v>
      </c>
      <c r="E20" s="77" t="s">
        <v>78</v>
      </c>
      <c r="F20" s="73" t="s">
        <v>78</v>
      </c>
      <c r="G20" s="73" t="s">
        <v>78</v>
      </c>
      <c r="H20" s="73" t="s">
        <v>78</v>
      </c>
      <c r="I20" s="77" t="s">
        <v>78</v>
      </c>
    </row>
    <row r="21" spans="1:24" x14ac:dyDescent="0.25">
      <c r="A21" s="50" t="s">
        <v>88</v>
      </c>
      <c r="B21" s="69" t="s">
        <v>78</v>
      </c>
      <c r="C21" s="73" t="s">
        <v>78</v>
      </c>
      <c r="D21" s="73" t="s">
        <v>78</v>
      </c>
      <c r="E21" s="77" t="s">
        <v>78</v>
      </c>
      <c r="F21" s="73" t="s">
        <v>78</v>
      </c>
      <c r="G21" s="73" t="s">
        <v>78</v>
      </c>
      <c r="H21" s="73" t="s">
        <v>78</v>
      </c>
      <c r="I21" s="77" t="s">
        <v>78</v>
      </c>
    </row>
    <row r="22" spans="1:24" x14ac:dyDescent="0.25">
      <c r="A22" s="51" t="s">
        <v>10</v>
      </c>
      <c r="B22" s="69">
        <v>54</v>
      </c>
      <c r="C22" s="73">
        <v>105</v>
      </c>
      <c r="D22" s="73">
        <v>159</v>
      </c>
      <c r="E22" s="78">
        <v>0.8</v>
      </c>
      <c r="F22" s="73">
        <v>250</v>
      </c>
      <c r="G22" s="73">
        <v>189</v>
      </c>
      <c r="H22" s="73">
        <v>439</v>
      </c>
      <c r="I22" s="78">
        <v>0.9</v>
      </c>
    </row>
    <row r="23" spans="1:24" x14ac:dyDescent="0.25">
      <c r="A23" s="50" t="s">
        <v>89</v>
      </c>
      <c r="B23" s="69" t="s">
        <v>78</v>
      </c>
      <c r="C23" s="73" t="s">
        <v>78</v>
      </c>
      <c r="D23" s="73" t="s">
        <v>78</v>
      </c>
      <c r="E23" s="77" t="s">
        <v>78</v>
      </c>
      <c r="F23" s="73" t="s">
        <v>78</v>
      </c>
      <c r="G23" s="73" t="s">
        <v>78</v>
      </c>
      <c r="H23" s="73" t="s">
        <v>78</v>
      </c>
      <c r="I23" s="77" t="s">
        <v>78</v>
      </c>
    </row>
    <row r="24" spans="1:24" x14ac:dyDescent="0.25">
      <c r="A24" s="50" t="s">
        <v>14</v>
      </c>
      <c r="B24" s="70">
        <v>3245</v>
      </c>
      <c r="C24" s="73">
        <v>708</v>
      </c>
      <c r="D24" s="74">
        <v>3953</v>
      </c>
      <c r="E24" s="78">
        <v>21</v>
      </c>
      <c r="F24" s="74">
        <v>7529</v>
      </c>
      <c r="G24" s="74">
        <v>1943</v>
      </c>
      <c r="H24" s="74">
        <v>9472</v>
      </c>
      <c r="I24" s="78">
        <v>19.7</v>
      </c>
    </row>
    <row r="25" spans="1:24" x14ac:dyDescent="0.25">
      <c r="A25" s="50" t="s">
        <v>25</v>
      </c>
      <c r="B25" s="69">
        <v>3</v>
      </c>
      <c r="C25" s="73">
        <v>7</v>
      </c>
      <c r="D25" s="73">
        <v>10</v>
      </c>
      <c r="E25" s="78">
        <v>0.1</v>
      </c>
      <c r="F25" s="73">
        <v>14</v>
      </c>
      <c r="G25" s="73">
        <v>82</v>
      </c>
      <c r="H25" s="73">
        <v>96</v>
      </c>
      <c r="I25" s="78">
        <v>0.2</v>
      </c>
    </row>
    <row r="26" spans="1:24" x14ac:dyDescent="0.25">
      <c r="A26" s="50" t="s">
        <v>97</v>
      </c>
      <c r="B26" s="69" t="s">
        <v>78</v>
      </c>
      <c r="C26" s="73" t="s">
        <v>78</v>
      </c>
      <c r="D26" s="73" t="s">
        <v>78</v>
      </c>
      <c r="E26" s="77" t="s">
        <v>78</v>
      </c>
      <c r="F26" s="73" t="s">
        <v>78</v>
      </c>
      <c r="G26" s="73" t="s">
        <v>78</v>
      </c>
      <c r="H26" s="73" t="s">
        <v>78</v>
      </c>
      <c r="I26" s="77" t="s">
        <v>78</v>
      </c>
    </row>
    <row r="27" spans="1:24" x14ac:dyDescent="0.25">
      <c r="A27" s="50" t="s">
        <v>3</v>
      </c>
      <c r="B27" s="70">
        <v>1675</v>
      </c>
      <c r="C27" s="73">
        <v>398</v>
      </c>
      <c r="D27" s="74">
        <v>2073</v>
      </c>
      <c r="E27" s="78">
        <v>11</v>
      </c>
      <c r="F27" s="74">
        <v>4656</v>
      </c>
      <c r="G27" s="74">
        <v>899</v>
      </c>
      <c r="H27" s="74">
        <v>5555</v>
      </c>
      <c r="I27" s="78">
        <v>11.6</v>
      </c>
    </row>
    <row r="28" spans="1:24" x14ac:dyDescent="0.25">
      <c r="A28" s="50" t="s">
        <v>90</v>
      </c>
      <c r="B28" s="69" t="s">
        <v>78</v>
      </c>
      <c r="C28" s="73" t="s">
        <v>78</v>
      </c>
      <c r="D28" s="73" t="s">
        <v>78</v>
      </c>
      <c r="E28" s="77" t="s">
        <v>78</v>
      </c>
      <c r="F28" s="73" t="s">
        <v>78</v>
      </c>
      <c r="G28" s="73" t="s">
        <v>78</v>
      </c>
      <c r="H28" s="73" t="s">
        <v>78</v>
      </c>
      <c r="I28" s="77" t="s">
        <v>78</v>
      </c>
    </row>
    <row r="29" spans="1:24" x14ac:dyDescent="0.25">
      <c r="A29" s="50" t="s">
        <v>6</v>
      </c>
      <c r="B29" s="69">
        <v>585</v>
      </c>
      <c r="C29" s="73">
        <v>9</v>
      </c>
      <c r="D29" s="73">
        <v>594</v>
      </c>
      <c r="E29" s="78">
        <v>3.2</v>
      </c>
      <c r="F29" s="73">
        <v>838</v>
      </c>
      <c r="G29" s="73">
        <v>9</v>
      </c>
      <c r="H29" s="73">
        <v>847</v>
      </c>
      <c r="I29" s="78">
        <v>1.8</v>
      </c>
    </row>
    <row r="30" spans="1:24" ht="15.75" thickBot="1" x14ac:dyDescent="0.3">
      <c r="A30" s="52" t="s">
        <v>26</v>
      </c>
      <c r="B30" s="71">
        <v>116</v>
      </c>
      <c r="C30" s="75">
        <v>61</v>
      </c>
      <c r="D30" s="75">
        <v>177</v>
      </c>
      <c r="E30" s="79">
        <v>0.9</v>
      </c>
      <c r="F30" s="75">
        <v>140</v>
      </c>
      <c r="G30" s="80">
        <v>165</v>
      </c>
      <c r="H30" s="80">
        <v>305</v>
      </c>
      <c r="I30" s="79">
        <v>0.6</v>
      </c>
    </row>
    <row r="31" spans="1:24" x14ac:dyDescent="0.25">
      <c r="A31" s="23"/>
      <c r="B31" s="24"/>
      <c r="C31" s="25"/>
      <c r="D31" s="25"/>
      <c r="E31" s="26"/>
      <c r="F31" s="24"/>
      <c r="G31" s="25"/>
      <c r="H31" s="25"/>
      <c r="I31" s="26"/>
    </row>
    <row r="32" spans="1:24" ht="81.75" customHeight="1" x14ac:dyDescent="0.25">
      <c r="A32" s="85" t="s">
        <v>98</v>
      </c>
      <c r="B32" s="85"/>
      <c r="C32" s="86"/>
      <c r="D32" s="86"/>
      <c r="E32" s="86"/>
      <c r="F32" s="86"/>
      <c r="G32" s="86"/>
      <c r="H32" s="86"/>
      <c r="I32" s="86"/>
    </row>
    <row r="33" spans="1:9" x14ac:dyDescent="0.25">
      <c r="A33" s="17"/>
      <c r="B33" s="17"/>
      <c r="C33" s="18"/>
      <c r="D33" s="18"/>
      <c r="E33" s="19"/>
      <c r="F33" s="19"/>
      <c r="G33" s="18"/>
      <c r="H33" s="18"/>
      <c r="I33" s="19"/>
    </row>
    <row r="34" spans="1:9" ht="25.5" customHeight="1" x14ac:dyDescent="0.25">
      <c r="A34" s="3"/>
      <c r="B34" s="3"/>
    </row>
  </sheetData>
  <mergeCells count="4">
    <mergeCell ref="C3:E3"/>
    <mergeCell ref="G3:I3"/>
    <mergeCell ref="A32:I32"/>
    <mergeCell ref="A3:A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8"/>
  <sheetViews>
    <sheetView workbookViewId="0">
      <pane ySplit="3" topLeftCell="A49" activePane="bottomLeft" state="frozen"/>
      <selection pane="bottomLeft" activeCell="K19" sqref="K19"/>
    </sheetView>
  </sheetViews>
  <sheetFormatPr defaultRowHeight="15" x14ac:dyDescent="0.25"/>
  <cols>
    <col min="1" max="1" width="32" customWidth="1"/>
    <col min="2" max="2" width="13.42578125" customWidth="1"/>
    <col min="3" max="3" width="14" style="37" customWidth="1"/>
    <col min="4" max="4" width="13.85546875" style="37" bestFit="1" customWidth="1"/>
    <col min="5" max="5" width="12.5703125" style="37" customWidth="1"/>
  </cols>
  <sheetData>
    <row r="1" spans="1:10" x14ac:dyDescent="0.25">
      <c r="A1" s="30" t="s">
        <v>110</v>
      </c>
      <c r="B1" s="10"/>
      <c r="C1" s="34"/>
      <c r="D1" s="34"/>
      <c r="E1" s="34"/>
    </row>
    <row r="2" spans="1:10" ht="15.75" thickBot="1" x14ac:dyDescent="0.3">
      <c r="A2" s="9"/>
      <c r="B2" s="10"/>
      <c r="C2" s="34"/>
      <c r="D2" s="34"/>
      <c r="E2" s="34"/>
    </row>
    <row r="3" spans="1:10" ht="24.75" thickBot="1" x14ac:dyDescent="0.3">
      <c r="A3" s="13" t="s">
        <v>27</v>
      </c>
      <c r="B3" s="14" t="s">
        <v>28</v>
      </c>
      <c r="C3" s="35" t="s">
        <v>29</v>
      </c>
      <c r="D3" s="35" t="s">
        <v>21</v>
      </c>
      <c r="E3" s="36" t="s">
        <v>29</v>
      </c>
    </row>
    <row r="4" spans="1:10" x14ac:dyDescent="0.25">
      <c r="A4" s="60" t="s">
        <v>30</v>
      </c>
      <c r="B4" s="40">
        <v>14189</v>
      </c>
      <c r="C4" s="45">
        <v>100</v>
      </c>
      <c r="D4" s="40">
        <v>31122</v>
      </c>
      <c r="E4" s="45">
        <v>100</v>
      </c>
    </row>
    <row r="5" spans="1:10" x14ac:dyDescent="0.25">
      <c r="A5" s="61" t="s">
        <v>31</v>
      </c>
      <c r="B5" s="40">
        <v>13439</v>
      </c>
      <c r="C5" s="45">
        <f>B5/B4*100</f>
        <v>94.714215237155543</v>
      </c>
      <c r="D5" s="40">
        <v>28117</v>
      </c>
      <c r="E5" s="45">
        <v>90.3</v>
      </c>
    </row>
    <row r="6" spans="1:10" x14ac:dyDescent="0.25">
      <c r="A6" s="50" t="s">
        <v>32</v>
      </c>
      <c r="B6" s="41">
        <v>2389</v>
      </c>
      <c r="C6" s="43">
        <f>B6/B4*100</f>
        <v>16.836986397913879</v>
      </c>
      <c r="D6" s="42">
        <v>3316</v>
      </c>
      <c r="E6" s="43">
        <v>10.7</v>
      </c>
    </row>
    <row r="7" spans="1:10" x14ac:dyDescent="0.25">
      <c r="A7" s="50" t="s">
        <v>33</v>
      </c>
      <c r="B7" s="42">
        <v>84</v>
      </c>
      <c r="C7" s="43">
        <f>B7/B4*100</f>
        <v>0.59200789343857918</v>
      </c>
      <c r="D7" s="42">
        <v>243</v>
      </c>
      <c r="E7" s="43">
        <v>0.8</v>
      </c>
    </row>
    <row r="8" spans="1:10" x14ac:dyDescent="0.25">
      <c r="A8" s="50" t="s">
        <v>34</v>
      </c>
      <c r="B8" s="42">
        <v>24</v>
      </c>
      <c r="C8" s="43">
        <f>B8/B4*100</f>
        <v>0.16914511241102262</v>
      </c>
      <c r="D8" s="42">
        <v>77</v>
      </c>
      <c r="E8" s="43">
        <v>0.2</v>
      </c>
    </row>
    <row r="9" spans="1:10" x14ac:dyDescent="0.25">
      <c r="A9" s="50" t="s">
        <v>35</v>
      </c>
      <c r="B9" s="42">
        <v>117</v>
      </c>
      <c r="C9" s="43">
        <f>B9/B4*100</f>
        <v>0.8245824230037353</v>
      </c>
      <c r="D9" s="42">
        <v>231</v>
      </c>
      <c r="E9" s="43">
        <v>0.7</v>
      </c>
    </row>
    <row r="10" spans="1:10" x14ac:dyDescent="0.25">
      <c r="A10" s="51" t="s">
        <v>36</v>
      </c>
      <c r="B10" s="42">
        <v>826</v>
      </c>
      <c r="C10" s="43">
        <f>B10/B4*100</f>
        <v>5.8214109521460289</v>
      </c>
      <c r="D10" s="42">
        <v>2075</v>
      </c>
      <c r="E10" s="43">
        <v>6.7</v>
      </c>
    </row>
    <row r="11" spans="1:10" x14ac:dyDescent="0.25">
      <c r="A11" s="51" t="s">
        <v>37</v>
      </c>
      <c r="B11" s="42">
        <v>23</v>
      </c>
      <c r="C11" s="43">
        <f>B11/B4*100</f>
        <v>0.1620973993938967</v>
      </c>
      <c r="D11" s="42">
        <v>72</v>
      </c>
      <c r="E11" s="43">
        <v>0.2</v>
      </c>
    </row>
    <row r="12" spans="1:10" x14ac:dyDescent="0.25">
      <c r="A12" s="50" t="s">
        <v>38</v>
      </c>
      <c r="B12" s="42">
        <v>41</v>
      </c>
      <c r="C12" s="43">
        <f>B12/B4*100</f>
        <v>0.28895623370216361</v>
      </c>
      <c r="D12" s="42">
        <v>120</v>
      </c>
      <c r="E12" s="43">
        <v>0.4</v>
      </c>
    </row>
    <row r="13" spans="1:10" x14ac:dyDescent="0.25">
      <c r="A13" s="51" t="s">
        <v>70</v>
      </c>
      <c r="B13" s="42">
        <v>14</v>
      </c>
      <c r="C13" s="43">
        <f>B13/B4*100</f>
        <v>9.8667982239763211E-2</v>
      </c>
      <c r="D13" s="42">
        <v>36</v>
      </c>
      <c r="E13" s="43">
        <v>0.1</v>
      </c>
    </row>
    <row r="14" spans="1:10" x14ac:dyDescent="0.25">
      <c r="A14" s="50" t="s">
        <v>105</v>
      </c>
      <c r="B14" s="42">
        <v>3</v>
      </c>
      <c r="C14" s="43">
        <f>B14/B4*100</f>
        <v>2.1143139051377827E-2</v>
      </c>
      <c r="D14" s="42">
        <v>4</v>
      </c>
      <c r="E14" s="43">
        <v>0</v>
      </c>
      <c r="G14" s="10"/>
      <c r="H14" s="34"/>
      <c r="I14" s="34"/>
      <c r="J14" s="34"/>
    </row>
    <row r="15" spans="1:10" x14ac:dyDescent="0.25">
      <c r="A15" s="50" t="s">
        <v>39</v>
      </c>
      <c r="B15" s="42">
        <v>44</v>
      </c>
      <c r="C15" s="43">
        <f>B15/B4*100</f>
        <v>0.31009937275354149</v>
      </c>
      <c r="D15" s="42">
        <v>102</v>
      </c>
      <c r="E15" s="43">
        <v>0.3</v>
      </c>
    </row>
    <row r="16" spans="1:10" x14ac:dyDescent="0.25">
      <c r="A16" s="50" t="s">
        <v>40</v>
      </c>
      <c r="B16" s="42">
        <v>106</v>
      </c>
      <c r="C16" s="43">
        <f>B16/B4*100</f>
        <v>0.74705757981534993</v>
      </c>
      <c r="D16" s="42">
        <v>241</v>
      </c>
      <c r="E16" s="43">
        <v>0.8</v>
      </c>
    </row>
    <row r="17" spans="1:11" x14ac:dyDescent="0.25">
      <c r="A17" s="50" t="s">
        <v>41</v>
      </c>
      <c r="B17" s="42">
        <v>34</v>
      </c>
      <c r="C17" s="43">
        <f>B17/B4*100</f>
        <v>0.23962224258228204</v>
      </c>
      <c r="D17" s="42">
        <v>107</v>
      </c>
      <c r="E17" s="43">
        <v>0.3</v>
      </c>
    </row>
    <row r="18" spans="1:11" x14ac:dyDescent="0.25">
      <c r="A18" s="50" t="s">
        <v>42</v>
      </c>
      <c r="B18" s="42">
        <v>42</v>
      </c>
      <c r="C18" s="43">
        <f>B18/B4*100</f>
        <v>0.29600394671928959</v>
      </c>
      <c r="D18" s="42">
        <v>99</v>
      </c>
      <c r="E18" s="43">
        <v>0.3</v>
      </c>
    </row>
    <row r="19" spans="1:11" x14ac:dyDescent="0.25">
      <c r="A19" s="51" t="s">
        <v>43</v>
      </c>
      <c r="B19" s="42">
        <v>329</v>
      </c>
      <c r="C19" s="43">
        <f>B19/B4*100</f>
        <v>2.3186975826344352</v>
      </c>
      <c r="D19" s="42">
        <v>669</v>
      </c>
      <c r="E19" s="43">
        <v>2.1</v>
      </c>
    </row>
    <row r="20" spans="1:11" x14ac:dyDescent="0.25">
      <c r="A20" s="50" t="s">
        <v>44</v>
      </c>
      <c r="B20" s="42">
        <v>42</v>
      </c>
      <c r="C20" s="43">
        <f>B20/B4*100</f>
        <v>0.29600394671928959</v>
      </c>
      <c r="D20" s="42">
        <v>50</v>
      </c>
      <c r="E20" s="43">
        <v>0.2</v>
      </c>
    </row>
    <row r="21" spans="1:11" ht="14.25" customHeight="1" x14ac:dyDescent="0.25">
      <c r="A21" s="51" t="s">
        <v>45</v>
      </c>
      <c r="B21" s="42">
        <v>168</v>
      </c>
      <c r="C21" s="43">
        <f>B21/B4*100</f>
        <v>1.1840157868771584</v>
      </c>
      <c r="D21" s="42">
        <v>627</v>
      </c>
      <c r="E21" s="43">
        <v>2</v>
      </c>
    </row>
    <row r="22" spans="1:11" x14ac:dyDescent="0.25">
      <c r="A22" s="50" t="s">
        <v>69</v>
      </c>
      <c r="B22" s="42">
        <v>5</v>
      </c>
      <c r="C22" s="43">
        <f>B22/B4*100</f>
        <v>3.5238565085629711E-2</v>
      </c>
      <c r="D22" s="42">
        <v>13</v>
      </c>
      <c r="E22" s="43">
        <v>0</v>
      </c>
    </row>
    <row r="23" spans="1:11" x14ac:dyDescent="0.25">
      <c r="A23" s="50" t="s">
        <v>12</v>
      </c>
      <c r="B23" s="41">
        <v>1373</v>
      </c>
      <c r="C23" s="43">
        <f>B23/B4*100</f>
        <v>9.6765099725139194</v>
      </c>
      <c r="D23" s="41">
        <v>2754</v>
      </c>
      <c r="E23" s="43">
        <v>8.8000000000000007</v>
      </c>
    </row>
    <row r="24" spans="1:11" x14ac:dyDescent="0.25">
      <c r="A24" s="50" t="s">
        <v>46</v>
      </c>
      <c r="B24" s="42">
        <v>7</v>
      </c>
      <c r="C24" s="43">
        <f>B24/B4*100</f>
        <v>4.9333991119881605E-2</v>
      </c>
      <c r="D24" s="42">
        <v>11</v>
      </c>
      <c r="E24" s="43">
        <v>0</v>
      </c>
    </row>
    <row r="25" spans="1:11" x14ac:dyDescent="0.25">
      <c r="A25" s="50" t="s">
        <v>47</v>
      </c>
      <c r="B25" s="42">
        <v>93</v>
      </c>
      <c r="C25" s="43">
        <f>B25/B4*100</f>
        <v>0.65543731059271271</v>
      </c>
      <c r="D25" s="42">
        <v>113</v>
      </c>
      <c r="E25" s="43">
        <v>0.4</v>
      </c>
    </row>
    <row r="26" spans="1:11" x14ac:dyDescent="0.25">
      <c r="A26" s="50" t="s">
        <v>48</v>
      </c>
      <c r="B26" s="42">
        <v>15</v>
      </c>
      <c r="C26" s="43">
        <f>B26/B4*100</f>
        <v>0.10571569525688915</v>
      </c>
      <c r="D26" s="42">
        <v>26</v>
      </c>
      <c r="E26" s="43">
        <v>0.1</v>
      </c>
      <c r="H26" s="10"/>
      <c r="J26" s="34"/>
      <c r="K26" s="34"/>
    </row>
    <row r="27" spans="1:11" x14ac:dyDescent="0.25">
      <c r="A27" s="51" t="s">
        <v>49</v>
      </c>
      <c r="B27" s="42">
        <v>76</v>
      </c>
      <c r="C27" s="43">
        <f>B27/B4*100</f>
        <v>0.53562618930157158</v>
      </c>
      <c r="D27" s="42">
        <v>109</v>
      </c>
      <c r="E27" s="43">
        <v>0.4</v>
      </c>
    </row>
    <row r="28" spans="1:11" x14ac:dyDescent="0.25">
      <c r="A28" s="51" t="s">
        <v>106</v>
      </c>
      <c r="B28" s="42">
        <v>8</v>
      </c>
      <c r="C28" s="43">
        <f>B28/B4*100</f>
        <v>5.6381704137007542E-2</v>
      </c>
      <c r="D28" s="42">
        <v>10</v>
      </c>
      <c r="E28" s="43">
        <v>0</v>
      </c>
    </row>
    <row r="29" spans="1:11" x14ac:dyDescent="0.25">
      <c r="A29" s="50" t="s">
        <v>83</v>
      </c>
      <c r="B29" s="42">
        <v>359</v>
      </c>
      <c r="C29" s="43">
        <f>B29/B4*100</f>
        <v>2.5301289731482135</v>
      </c>
      <c r="D29" s="42">
        <v>767</v>
      </c>
      <c r="E29" s="43">
        <v>2.5</v>
      </c>
    </row>
    <row r="30" spans="1:11" x14ac:dyDescent="0.25">
      <c r="A30" s="51" t="s">
        <v>102</v>
      </c>
      <c r="B30" s="42">
        <v>10</v>
      </c>
      <c r="C30" s="43">
        <f>B30/B4*100</f>
        <v>7.0477130171259422E-2</v>
      </c>
      <c r="D30" s="42">
        <v>21</v>
      </c>
      <c r="E30" s="43">
        <v>0.1</v>
      </c>
    </row>
    <row r="31" spans="1:11" x14ac:dyDescent="0.25">
      <c r="A31" s="50" t="s">
        <v>50</v>
      </c>
      <c r="B31" s="42">
        <v>240</v>
      </c>
      <c r="C31" s="43">
        <f>B31/B4*100</f>
        <v>1.6914511241102264</v>
      </c>
      <c r="D31" s="42">
        <v>610</v>
      </c>
      <c r="E31" s="43">
        <v>2</v>
      </c>
    </row>
    <row r="32" spans="1:11" x14ac:dyDescent="0.25">
      <c r="A32" s="50" t="s">
        <v>51</v>
      </c>
      <c r="B32" s="42">
        <v>96</v>
      </c>
      <c r="C32" s="43">
        <f>B32/B4*100</f>
        <v>0.67658044964409048</v>
      </c>
      <c r="D32" s="42">
        <v>189</v>
      </c>
      <c r="E32" s="43">
        <v>0.6</v>
      </c>
    </row>
    <row r="33" spans="1:5" x14ac:dyDescent="0.25">
      <c r="A33" s="50" t="s">
        <v>52</v>
      </c>
      <c r="B33" s="42">
        <v>32</v>
      </c>
      <c r="C33" s="43">
        <f>B33/B4*100</f>
        <v>0.22552681654803017</v>
      </c>
      <c r="D33" s="42">
        <v>49</v>
      </c>
      <c r="E33" s="43">
        <v>0.2</v>
      </c>
    </row>
    <row r="34" spans="1:5" x14ac:dyDescent="0.25">
      <c r="A34" s="50" t="s">
        <v>53</v>
      </c>
      <c r="B34" s="42">
        <v>88</v>
      </c>
      <c r="C34" s="43">
        <f>B34/B4*100</f>
        <v>0.62019874550708298</v>
      </c>
      <c r="D34" s="42">
        <v>294</v>
      </c>
      <c r="E34" s="43">
        <v>0.9</v>
      </c>
    </row>
    <row r="35" spans="1:5" x14ac:dyDescent="0.25">
      <c r="A35" s="50" t="s">
        <v>84</v>
      </c>
      <c r="B35" s="42">
        <v>797</v>
      </c>
      <c r="C35" s="43">
        <f>B35/B4*100</f>
        <v>5.6170272746493763</v>
      </c>
      <c r="D35" s="41">
        <v>1967</v>
      </c>
      <c r="E35" s="43">
        <v>6.3</v>
      </c>
    </row>
    <row r="36" spans="1:5" x14ac:dyDescent="0.25">
      <c r="A36" s="51" t="s">
        <v>54</v>
      </c>
      <c r="B36" s="42">
        <v>15</v>
      </c>
      <c r="C36" s="43">
        <f>B36/[1]Sheet1!C5*100</f>
        <v>0.10571569525688915</v>
      </c>
      <c r="D36" s="42">
        <v>29</v>
      </c>
      <c r="E36" s="43">
        <v>0.1</v>
      </c>
    </row>
    <row r="37" spans="1:5" x14ac:dyDescent="0.25">
      <c r="A37" s="50" t="s">
        <v>55</v>
      </c>
      <c r="B37" s="54">
        <v>174</v>
      </c>
      <c r="C37" s="55">
        <f>B37/[1]Sheet1!C5*100</f>
        <v>1.2263020649799139</v>
      </c>
      <c r="D37" s="54">
        <v>439</v>
      </c>
      <c r="E37" s="55">
        <v>1.4</v>
      </c>
    </row>
    <row r="38" spans="1:5" x14ac:dyDescent="0.25">
      <c r="A38" s="50" t="s">
        <v>71</v>
      </c>
      <c r="B38" s="41">
        <v>4424</v>
      </c>
      <c r="C38" s="43">
        <f>B38/[1]Sheet1!C5*100</f>
        <v>31.179082387765174</v>
      </c>
      <c r="D38" s="41">
        <v>9340</v>
      </c>
      <c r="E38" s="43">
        <v>30</v>
      </c>
    </row>
    <row r="39" spans="1:5" x14ac:dyDescent="0.25">
      <c r="A39" s="51" t="s">
        <v>56</v>
      </c>
      <c r="B39" s="42">
        <v>21</v>
      </c>
      <c r="C39" s="43">
        <f>B39/[1]Sheet1!C5*100</f>
        <v>0.1480019733596448</v>
      </c>
      <c r="D39" s="42">
        <v>63</v>
      </c>
      <c r="E39" s="43">
        <v>0.2</v>
      </c>
    </row>
    <row r="40" spans="1:5" x14ac:dyDescent="0.25">
      <c r="A40" s="50" t="s">
        <v>75</v>
      </c>
      <c r="B40" s="42">
        <v>51</v>
      </c>
      <c r="C40" s="43">
        <f>B40/[1]Sheet1!C5*100</f>
        <v>0.35943336387342306</v>
      </c>
      <c r="D40" s="42">
        <v>155</v>
      </c>
      <c r="E40" s="43">
        <v>0.5</v>
      </c>
    </row>
    <row r="41" spans="1:5" x14ac:dyDescent="0.25">
      <c r="A41" s="50" t="s">
        <v>93</v>
      </c>
      <c r="B41" s="42">
        <v>49</v>
      </c>
      <c r="C41" s="43">
        <f>B41/[1]Sheet1!E7*100</f>
        <v>0.34533793783917122</v>
      </c>
      <c r="D41" s="42">
        <v>90</v>
      </c>
      <c r="E41" s="43">
        <v>0.3</v>
      </c>
    </row>
    <row r="42" spans="1:5" x14ac:dyDescent="0.25">
      <c r="A42" s="50" t="s">
        <v>57</v>
      </c>
      <c r="B42" s="42">
        <v>674</v>
      </c>
      <c r="C42" s="43">
        <f>B42/[1]Sheet1!E7*100</f>
        <v>4.750158573542886</v>
      </c>
      <c r="D42" s="41">
        <v>1575</v>
      </c>
      <c r="E42" s="43">
        <v>5.0999999999999996</v>
      </c>
    </row>
    <row r="43" spans="1:5" x14ac:dyDescent="0.25">
      <c r="A43" s="50" t="s">
        <v>58</v>
      </c>
      <c r="B43" s="42">
        <v>307</v>
      </c>
      <c r="C43" s="43">
        <f>B43/[1]Sheet1!E7*100</f>
        <v>2.1636478962576646</v>
      </c>
      <c r="D43" s="42">
        <v>863</v>
      </c>
      <c r="E43" s="43">
        <v>2.8</v>
      </c>
    </row>
    <row r="44" spans="1:5" x14ac:dyDescent="0.25">
      <c r="A44" s="50" t="s">
        <v>62</v>
      </c>
      <c r="B44" s="42">
        <v>156</v>
      </c>
      <c r="C44" s="43">
        <f>B44/[1]Sheet1!E7*100</f>
        <v>1.0994432306716471</v>
      </c>
      <c r="D44" s="42">
        <v>390</v>
      </c>
      <c r="E44" s="43">
        <v>1.3</v>
      </c>
    </row>
    <row r="45" spans="1:5" x14ac:dyDescent="0.25">
      <c r="A45" s="51" t="s">
        <v>72</v>
      </c>
      <c r="B45" s="42">
        <v>83</v>
      </c>
      <c r="C45" s="43">
        <f>B45/[1]Sheet1!E7*100</f>
        <v>0.58496018042145326</v>
      </c>
      <c r="D45" s="42">
        <v>171</v>
      </c>
      <c r="E45" s="43">
        <v>0.5</v>
      </c>
    </row>
    <row r="46" spans="1:5" x14ac:dyDescent="0.25">
      <c r="A46" s="59" t="s">
        <v>85</v>
      </c>
      <c r="B46" s="56">
        <v>750</v>
      </c>
      <c r="C46" s="57">
        <f>B46/[1]Sheet1!E7*100</f>
        <v>5.2857847628444565</v>
      </c>
      <c r="D46" s="58">
        <v>3005</v>
      </c>
      <c r="E46" s="57">
        <v>9.6999999999999993</v>
      </c>
    </row>
    <row r="47" spans="1:5" x14ac:dyDescent="0.25">
      <c r="A47" s="50" t="s">
        <v>76</v>
      </c>
      <c r="B47" s="42">
        <v>14</v>
      </c>
      <c r="C47" s="43">
        <f>B47/[1]Sheet1!G4*100</f>
        <v>9.8667982239763211E-2</v>
      </c>
      <c r="D47" s="42">
        <v>36</v>
      </c>
      <c r="E47" s="43">
        <f>D47/[1]Sheet1!G9*100</f>
        <v>0.11567379988432619</v>
      </c>
    </row>
    <row r="48" spans="1:5" x14ac:dyDescent="0.25">
      <c r="A48" s="51" t="s">
        <v>63</v>
      </c>
      <c r="B48" s="42">
        <v>25</v>
      </c>
      <c r="C48" s="43">
        <f>B48/[1]Sheet1!G4*100</f>
        <v>0.17619282542814857</v>
      </c>
      <c r="D48" s="42">
        <v>227</v>
      </c>
      <c r="E48" s="43">
        <f>D48/[1]Sheet1!G9*100</f>
        <v>0.72938757149283462</v>
      </c>
    </row>
    <row r="49" spans="1:5" x14ac:dyDescent="0.25">
      <c r="A49" s="50" t="s">
        <v>60</v>
      </c>
      <c r="B49" s="54">
        <v>61</v>
      </c>
      <c r="C49" s="55">
        <f>B49/[1]Sheet1!G4*100</f>
        <v>0.42991049404468251</v>
      </c>
      <c r="D49" s="54">
        <v>138</v>
      </c>
      <c r="E49" s="55">
        <f>D49/[1]Sheet1!G9*100</f>
        <v>0.44341623288991711</v>
      </c>
    </row>
    <row r="50" spans="1:5" x14ac:dyDescent="0.25">
      <c r="A50" s="50" t="s">
        <v>61</v>
      </c>
      <c r="B50" s="42">
        <v>319</v>
      </c>
      <c r="C50" s="43">
        <f>B50/[1]Sheet1!G4*100</f>
        <v>2.2482204524631757</v>
      </c>
      <c r="D50" s="42">
        <v>890</v>
      </c>
      <c r="E50" s="43">
        <f>D50/[1]Sheet1!G9*100</f>
        <v>2.8597133860291755</v>
      </c>
    </row>
    <row r="51" spans="1:5" x14ac:dyDescent="0.25">
      <c r="A51" s="50" t="s">
        <v>96</v>
      </c>
      <c r="B51" s="42">
        <v>2</v>
      </c>
      <c r="C51" s="43">
        <f>B51/[1]Sheet1!G4*100</f>
        <v>1.4095426034251885E-2</v>
      </c>
      <c r="D51" s="42">
        <v>2</v>
      </c>
      <c r="E51" s="43">
        <f>D51/[1]Sheet1!G9*100</f>
        <v>6.4263222157959002E-3</v>
      </c>
    </row>
    <row r="52" spans="1:5" x14ac:dyDescent="0.25">
      <c r="A52" s="50" t="s">
        <v>101</v>
      </c>
      <c r="B52" s="42">
        <v>1</v>
      </c>
      <c r="C52" s="43">
        <f>B52/[1]Sheet1!G4*100</f>
        <v>7.0477130171259427E-3</v>
      </c>
      <c r="D52" s="42">
        <v>1</v>
      </c>
      <c r="E52" s="43">
        <f>D52/[1]Sheet1!G9*100</f>
        <v>3.2131611078979501E-3</v>
      </c>
    </row>
    <row r="53" spans="1:5" x14ac:dyDescent="0.25">
      <c r="A53" s="50" t="s">
        <v>16</v>
      </c>
      <c r="B53" s="42">
        <v>1</v>
      </c>
      <c r="C53" s="43">
        <f>B53/[1]Sheet1!G4*100</f>
        <v>7.0477130171259427E-3</v>
      </c>
      <c r="D53" s="42">
        <v>1</v>
      </c>
      <c r="E53" s="43">
        <f>D53/[1]Sheet1!G9*100</f>
        <v>3.2131611078979501E-3</v>
      </c>
    </row>
    <row r="54" spans="1:5" ht="24" x14ac:dyDescent="0.25">
      <c r="A54" s="50" t="s">
        <v>64</v>
      </c>
      <c r="B54" s="42">
        <v>24</v>
      </c>
      <c r="C54" s="43">
        <f>B54/[1]Sheet1!G4*100</f>
        <v>0.16914511241102262</v>
      </c>
      <c r="D54" s="42">
        <v>118</v>
      </c>
      <c r="E54" s="43">
        <f>D54/[1]Sheet1!G9*100</f>
        <v>0.37915301073195812</v>
      </c>
    </row>
    <row r="55" spans="1:5" x14ac:dyDescent="0.25">
      <c r="A55" s="50" t="s">
        <v>65</v>
      </c>
      <c r="B55" s="42">
        <v>28</v>
      </c>
      <c r="C55" s="43">
        <f>B55/[1]Sheet1!G4*100</f>
        <v>0.19733596447952642</v>
      </c>
      <c r="D55" s="42">
        <v>208</v>
      </c>
      <c r="E55" s="43">
        <f>D55/[1]Sheet1!G9*100</f>
        <v>0.66833751044277356</v>
      </c>
    </row>
    <row r="56" spans="1:5" x14ac:dyDescent="0.25">
      <c r="A56" s="51" t="s">
        <v>13</v>
      </c>
      <c r="B56" s="42">
        <v>6</v>
      </c>
      <c r="C56" s="55">
        <f>B56/[1]Sheet1!G4*100</f>
        <v>4.2286278102755655E-2</v>
      </c>
      <c r="D56" s="42">
        <v>6</v>
      </c>
      <c r="E56" s="55">
        <f>D56/[1]Sheet1!G9*100</f>
        <v>1.9278966647387701E-2</v>
      </c>
    </row>
    <row r="57" spans="1:5" x14ac:dyDescent="0.25">
      <c r="A57" s="50" t="s">
        <v>95</v>
      </c>
      <c r="B57" s="42">
        <v>2</v>
      </c>
      <c r="C57" s="43">
        <f>2/[1]Sheet1!G4*100</f>
        <v>1.4095426034251885E-2</v>
      </c>
      <c r="D57" s="42">
        <v>2</v>
      </c>
      <c r="E57" s="43">
        <f>D57/[1]Sheet1!G9*100</f>
        <v>6.4263222157959002E-3</v>
      </c>
    </row>
    <row r="58" spans="1:5" x14ac:dyDescent="0.25">
      <c r="A58" s="50" t="s">
        <v>59</v>
      </c>
      <c r="B58" s="42">
        <v>136</v>
      </c>
      <c r="C58" s="43">
        <f>B58/[1]Sheet1!G4*100</f>
        <v>0.95848897032912816</v>
      </c>
      <c r="D58" s="42">
        <v>473</v>
      </c>
      <c r="E58" s="43">
        <f>D58/[1]Sheet1!G9*100</f>
        <v>1.5198252040357303</v>
      </c>
    </row>
    <row r="59" spans="1:5" x14ac:dyDescent="0.25">
      <c r="A59" s="50" t="s">
        <v>94</v>
      </c>
      <c r="B59" s="42">
        <v>11</v>
      </c>
      <c r="C59" s="43">
        <f>11/[1]Sheet1!G4*100</f>
        <v>7.7524843188385373E-2</v>
      </c>
      <c r="D59" s="42">
        <v>71</v>
      </c>
      <c r="E59" s="43">
        <f>D59/[1]Sheet1!G9*100</f>
        <v>0.22813443866075445</v>
      </c>
    </row>
    <row r="60" spans="1:5" x14ac:dyDescent="0.25">
      <c r="A60" s="50" t="s">
        <v>66</v>
      </c>
      <c r="B60" s="42">
        <v>8</v>
      </c>
      <c r="C60" s="43">
        <f>B60/[1]Sheet1!G4*100</f>
        <v>5.6381704137007542E-2</v>
      </c>
      <c r="D60" s="42">
        <v>32</v>
      </c>
      <c r="E60" s="43">
        <f>D60/[1]Sheet1!G9*100</f>
        <v>0.1028211554527344</v>
      </c>
    </row>
    <row r="61" spans="1:5" x14ac:dyDescent="0.25">
      <c r="A61" s="50" t="s">
        <v>107</v>
      </c>
      <c r="B61" s="42">
        <v>3</v>
      </c>
      <c r="C61" s="43">
        <f>B61/[1]Sheet1!E7*100</f>
        <v>2.1143139051377827E-2</v>
      </c>
      <c r="D61" s="42">
        <v>9</v>
      </c>
      <c r="E61" s="43">
        <f>D61/[1]Sheet1!G9*100</f>
        <v>2.8918449971081547E-2</v>
      </c>
    </row>
    <row r="62" spans="1:5" x14ac:dyDescent="0.25">
      <c r="A62" s="51" t="s">
        <v>67</v>
      </c>
      <c r="B62" s="42">
        <v>62</v>
      </c>
      <c r="C62" s="43">
        <f>62/[1]Sheet1!G4*100</f>
        <v>0.43695820706180843</v>
      </c>
      <c r="D62" s="42">
        <v>686</v>
      </c>
      <c r="E62" s="43">
        <f>D62/[1]Sheet1!G9*100</f>
        <v>2.2042285200179936</v>
      </c>
    </row>
    <row r="63" spans="1:5" x14ac:dyDescent="0.25">
      <c r="A63" s="51" t="s">
        <v>103</v>
      </c>
      <c r="B63" s="42">
        <v>19</v>
      </c>
      <c r="C63" s="43">
        <f>19/[1]Sheet1!G4*100</f>
        <v>0.13390654732539289</v>
      </c>
      <c r="D63" s="42">
        <v>69</v>
      </c>
      <c r="E63" s="43">
        <f>D63/[1]Sheet1!G9*100</f>
        <v>0.22170811644495855</v>
      </c>
    </row>
    <row r="64" spans="1:5" x14ac:dyDescent="0.25">
      <c r="A64" s="50" t="s">
        <v>104</v>
      </c>
      <c r="B64" s="42">
        <v>3</v>
      </c>
      <c r="C64" s="55">
        <f>B64/[1]Sheet1!G4*100</f>
        <v>2.1143139051377827E-2</v>
      </c>
      <c r="D64" s="54">
        <v>11</v>
      </c>
      <c r="E64" s="55">
        <f>D64/[1]Sheet1!G9*100</f>
        <v>3.5344772186877448E-2</v>
      </c>
    </row>
    <row r="65" spans="1:5" ht="15.75" thickBot="1" x14ac:dyDescent="0.3">
      <c r="A65" s="52" t="s">
        <v>68</v>
      </c>
      <c r="B65" s="44">
        <v>25</v>
      </c>
      <c r="C65" s="46">
        <f>25/[1]Sheet1!G4*100</f>
        <v>0.17619282542814857</v>
      </c>
      <c r="D65" s="44">
        <v>25</v>
      </c>
      <c r="E65" s="46">
        <f>D65/[1]Sheet1!G9*100</f>
        <v>8.0329027697448749E-2</v>
      </c>
    </row>
    <row r="66" spans="1:5" x14ac:dyDescent="0.25">
      <c r="B66" s="2"/>
      <c r="D66" s="38"/>
    </row>
    <row r="67" spans="1:5" x14ac:dyDescent="0.25">
      <c r="A67" s="4"/>
    </row>
    <row r="68" spans="1:5" x14ac:dyDescent="0.25">
      <c r="A68" s="2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1"/>
  <sheetViews>
    <sheetView workbookViewId="0">
      <selection activeCell="A13" sqref="A13"/>
    </sheetView>
  </sheetViews>
  <sheetFormatPr defaultRowHeight="15" x14ac:dyDescent="0.25"/>
  <cols>
    <col min="1" max="1" width="19.7109375" customWidth="1"/>
    <col min="5" max="5" width="8.7109375" customWidth="1"/>
    <col min="9" max="9" width="9.5703125" customWidth="1"/>
  </cols>
  <sheetData>
    <row r="1" spans="1:22" x14ac:dyDescent="0.25">
      <c r="A1" s="29" t="s">
        <v>108</v>
      </c>
      <c r="B1" s="10"/>
      <c r="C1" s="10"/>
      <c r="D1" s="10"/>
      <c r="E1" s="10"/>
      <c r="F1" s="10"/>
      <c r="G1" s="10"/>
      <c r="H1" s="10"/>
      <c r="I1" s="10"/>
    </row>
    <row r="2" spans="1:22" ht="15.75" thickBot="1" x14ac:dyDescent="0.3">
      <c r="A2" s="9"/>
      <c r="B2" s="10"/>
      <c r="C2" s="10"/>
      <c r="D2" s="10"/>
      <c r="E2" s="10"/>
      <c r="F2" s="10"/>
      <c r="G2" s="10"/>
      <c r="H2" s="10"/>
      <c r="I2" s="10"/>
    </row>
    <row r="3" spans="1:22" ht="15" customHeight="1" x14ac:dyDescent="0.25">
      <c r="A3" s="94" t="s">
        <v>79</v>
      </c>
      <c r="B3" s="90" t="s">
        <v>28</v>
      </c>
      <c r="C3" s="90"/>
      <c r="D3" s="90"/>
      <c r="E3" s="91"/>
      <c r="F3" s="92" t="s">
        <v>21</v>
      </c>
      <c r="G3" s="83"/>
      <c r="H3" s="83"/>
      <c r="I3" s="84"/>
    </row>
    <row r="4" spans="1:22" x14ac:dyDescent="0.25">
      <c r="A4" s="95"/>
      <c r="B4" s="21" t="s">
        <v>18</v>
      </c>
      <c r="C4" s="5" t="s">
        <v>19</v>
      </c>
      <c r="D4" s="5" t="s">
        <v>20</v>
      </c>
      <c r="E4" s="1" t="s">
        <v>22</v>
      </c>
      <c r="F4" s="21" t="s">
        <v>18</v>
      </c>
      <c r="G4" s="5" t="s">
        <v>19</v>
      </c>
      <c r="H4" s="5" t="s">
        <v>20</v>
      </c>
      <c r="I4" s="11" t="s">
        <v>22</v>
      </c>
    </row>
    <row r="5" spans="1:22" ht="15.75" thickBot="1" x14ac:dyDescent="0.3">
      <c r="A5" s="96"/>
      <c r="B5" s="22" t="s">
        <v>91</v>
      </c>
      <c r="C5" s="22" t="s">
        <v>92</v>
      </c>
      <c r="D5" s="12" t="s">
        <v>0</v>
      </c>
      <c r="E5" s="16" t="s">
        <v>74</v>
      </c>
      <c r="F5" s="22" t="s">
        <v>91</v>
      </c>
      <c r="G5" s="22" t="s">
        <v>92</v>
      </c>
      <c r="H5" s="12" t="s">
        <v>0</v>
      </c>
      <c r="I5" s="28" t="s">
        <v>74</v>
      </c>
    </row>
    <row r="6" spans="1:22" x14ac:dyDescent="0.25">
      <c r="A6" s="61" t="s">
        <v>20</v>
      </c>
      <c r="B6" s="65">
        <v>14189</v>
      </c>
      <c r="C6" s="66">
        <v>4638</v>
      </c>
      <c r="D6" s="66">
        <v>18827</v>
      </c>
      <c r="E6" s="67">
        <v>100</v>
      </c>
      <c r="F6" s="65">
        <v>31122</v>
      </c>
      <c r="G6" s="66">
        <v>16904</v>
      </c>
      <c r="H6" s="66">
        <v>48026</v>
      </c>
      <c r="I6" s="67">
        <v>100</v>
      </c>
    </row>
    <row r="7" spans="1:22" x14ac:dyDescent="0.25">
      <c r="A7" s="50" t="s">
        <v>80</v>
      </c>
      <c r="B7" s="41">
        <v>3245</v>
      </c>
      <c r="C7" s="62">
        <v>708</v>
      </c>
      <c r="D7" s="62">
        <v>3953</v>
      </c>
      <c r="E7" s="47">
        <v>21</v>
      </c>
      <c r="F7" s="41">
        <v>7529</v>
      </c>
      <c r="G7" s="62">
        <v>1943</v>
      </c>
      <c r="H7" s="62">
        <v>9472</v>
      </c>
      <c r="I7" s="47">
        <v>19.7</v>
      </c>
      <c r="N7" s="29"/>
      <c r="O7" s="10"/>
      <c r="P7" s="10"/>
      <c r="Q7" s="10"/>
      <c r="R7" s="10"/>
      <c r="S7" s="10"/>
      <c r="T7" s="10"/>
      <c r="U7" s="10"/>
      <c r="V7" s="10"/>
    </row>
    <row r="8" spans="1:22" x14ac:dyDescent="0.25">
      <c r="A8" s="50" t="s">
        <v>81</v>
      </c>
      <c r="B8" s="41">
        <v>10146</v>
      </c>
      <c r="C8" s="62">
        <v>3125</v>
      </c>
      <c r="D8" s="62">
        <v>13271</v>
      </c>
      <c r="E8" s="47">
        <v>70.5</v>
      </c>
      <c r="F8" s="41">
        <v>21431</v>
      </c>
      <c r="G8" s="62">
        <v>13186</v>
      </c>
      <c r="H8" s="62">
        <v>34617</v>
      </c>
      <c r="I8" s="47">
        <v>72.099999999999994</v>
      </c>
    </row>
    <row r="9" spans="1:22" x14ac:dyDescent="0.25">
      <c r="A9" s="50" t="s">
        <v>82</v>
      </c>
      <c r="B9" s="41">
        <v>455</v>
      </c>
      <c r="C9" s="62">
        <v>395</v>
      </c>
      <c r="D9" s="62">
        <v>850</v>
      </c>
      <c r="E9" s="47">
        <v>4.5</v>
      </c>
      <c r="F9" s="41">
        <v>799</v>
      </c>
      <c r="G9" s="62">
        <v>810</v>
      </c>
      <c r="H9" s="62">
        <v>1609</v>
      </c>
      <c r="I9" s="47">
        <v>3.4</v>
      </c>
    </row>
    <row r="10" spans="1:22" ht="15.75" thickBot="1" x14ac:dyDescent="0.3">
      <c r="A10" s="52" t="s">
        <v>99</v>
      </c>
      <c r="B10" s="63">
        <v>343</v>
      </c>
      <c r="C10" s="64">
        <v>410</v>
      </c>
      <c r="D10" s="64">
        <v>753</v>
      </c>
      <c r="E10" s="48">
        <v>4</v>
      </c>
      <c r="F10" s="63">
        <v>1363</v>
      </c>
      <c r="G10" s="64">
        <v>965</v>
      </c>
      <c r="H10" s="64">
        <v>2328</v>
      </c>
      <c r="I10" s="48">
        <v>4.8</v>
      </c>
      <c r="M10" s="29"/>
      <c r="N10" s="10"/>
      <c r="O10" s="10"/>
      <c r="P10" s="10"/>
      <c r="Q10" s="10"/>
      <c r="R10" s="10"/>
      <c r="S10" s="10"/>
      <c r="T10" s="10"/>
      <c r="U10" s="10"/>
    </row>
    <row r="11" spans="1:22" x14ac:dyDescent="0.25">
      <c r="A11" s="6"/>
      <c r="B11" s="7"/>
      <c r="C11" s="7"/>
      <c r="D11" s="7"/>
      <c r="E11" s="8"/>
      <c r="F11" s="7"/>
      <c r="G11" s="7"/>
      <c r="H11" s="7"/>
      <c r="I11" s="8"/>
    </row>
    <row r="12" spans="1:22" ht="67.5" customHeight="1" x14ac:dyDescent="0.25">
      <c r="A12" s="93" t="s">
        <v>100</v>
      </c>
      <c r="B12" s="93"/>
      <c r="C12" s="93"/>
      <c r="D12" s="93"/>
      <c r="E12" s="93"/>
      <c r="F12" s="93"/>
      <c r="G12" s="93"/>
      <c r="H12" s="93"/>
      <c r="I12" s="93"/>
    </row>
    <row r="13" spans="1:22" x14ac:dyDescent="0.25">
      <c r="A13" s="20"/>
      <c r="B13" s="20"/>
      <c r="C13" s="20"/>
      <c r="D13" s="20"/>
      <c r="E13" s="20"/>
      <c r="F13" s="20"/>
      <c r="G13" s="20"/>
      <c r="H13" s="20"/>
      <c r="I13" s="20"/>
    </row>
    <row r="21" spans="10:18" x14ac:dyDescent="0.25">
      <c r="J21" s="29"/>
      <c r="K21" s="10"/>
      <c r="L21" s="10"/>
      <c r="M21" s="10"/>
      <c r="N21" s="10"/>
      <c r="O21" s="10"/>
      <c r="P21" s="10"/>
      <c r="Q21" s="10"/>
      <c r="R21" s="10"/>
    </row>
  </sheetData>
  <mergeCells count="4">
    <mergeCell ref="B3:E3"/>
    <mergeCell ref="F3:I3"/>
    <mergeCell ref="A12:I12"/>
    <mergeCell ref="A3:A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prelevic</dc:creator>
  <cp:lastModifiedBy>Zeljko Zivkovic</cp:lastModifiedBy>
  <dcterms:created xsi:type="dcterms:W3CDTF">2012-03-13T12:13:30Z</dcterms:created>
  <dcterms:modified xsi:type="dcterms:W3CDTF">2021-07-23T10:56:39Z</dcterms:modified>
</cp:coreProperties>
</file>