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2'!#REF!</definedName>
    <definedName name="bb">'Tabela 2'!#REF!</definedName>
    <definedName name="ffffffff">'Tabela 4'!$E$1</definedName>
    <definedName name="kuguig">'Tabela 2'!$I$5</definedName>
    <definedName name="lvbionm">'Tabela 3'!$G$1</definedName>
    <definedName name="oougug">'Tabela 2'!#REF!</definedName>
    <definedName name="polje">'Tabela 2'!#REF!</definedName>
    <definedName name="svsds">'Tabela 1'!$J$1</definedName>
    <definedName name="uyfdydtd">'Tabela 2'!$G$5</definedName>
    <definedName name="uyfur">'Tabela 2'!#REF!</definedName>
    <definedName name="uyr">'Tabela 2'!$C$5</definedName>
    <definedName name="uyrydu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C6" i="4"/>
  <c r="E6" i="4"/>
  <c r="F6" i="4"/>
  <c r="B6" i="4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5" i="3"/>
  <c r="C42" i="3"/>
  <c r="D42" i="3"/>
  <c r="E42" i="3"/>
  <c r="G42" i="3" s="1"/>
  <c r="B42" i="3"/>
  <c r="F42" i="3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</calcChain>
</file>

<file path=xl/sharedStrings.xml><?xml version="1.0" encoding="utf-8"?>
<sst xmlns="http://schemas.openxmlformats.org/spreadsheetml/2006/main" count="256" uniqueCount="190">
  <si>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</si>
  <si>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</si>
  <si>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</si>
  <si>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</si>
  <si>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</si>
  <si>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</si>
  <si>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</si>
  <si>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</si>
  <si>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</si>
  <si>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</si>
  <si>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</si>
  <si>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</si>
  <si>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</si>
  <si>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</si>
  <si>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</si>
  <si>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</si>
  <si>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</si>
  <si>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</si>
  <si>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</si>
  <si>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</si>
  <si>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</si>
  <si>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</si>
  <si>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</si>
  <si>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</si>
  <si>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</si>
  <si>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</si>
  <si>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</si>
  <si>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</si>
  <si>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</si>
  <si>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</si>
  <si>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</si>
  <si>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</si>
  <si>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</si>
  <si>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</si>
  <si>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</si>
  <si>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</si>
  <si>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</si>
  <si>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</si>
  <si>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</si>
  <si>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</si>
  <si>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</si>
  <si>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</si>
  <si>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</si>
  <si>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</si>
  <si>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</si>
  <si>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</si>
  <si>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</si>
  <si>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</si>
  <si>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</si>
  <si>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</si>
  <si>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</si>
  <si>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</si>
  <si>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</si>
  <si>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</si>
  <si>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</si>
  <si>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</si>
  <si>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</si>
  <si>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</si>
  <si>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</si>
  <si>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</si>
  <si>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</si>
  <si>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</si>
  <si>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</si>
  <si>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</si>
  <si>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</si>
  <si>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</si>
  <si>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</si>
  <si>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</si>
  <si>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</si>
  <si>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</si>
  <si>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</si>
  <si>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</si>
  <si>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</si>
  <si>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</si>
  <si>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</si>
  <si>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</si>
  <si>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</si>
  <si>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</si>
  <si>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</si>
  <si>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</si>
  <si>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</si>
  <si>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</si>
  <si>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</si>
  <si>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</si>
  <si>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</si>
  <si>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</si>
  <si>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</si>
  <si>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</si>
  <si>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</si>
  <si>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</si>
  <si>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</si>
  <si>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</si>
  <si>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</si>
  <si>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</si>
  <si>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</si>
  <si>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</si>
  <si>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</si>
  <si>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</si>
  <si>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</si>
  <si>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</si>
  <si>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</si>
  <si>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</si>
  <si>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</si>
  <si>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</si>
  <si>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</si>
  <si>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</si>
  <si>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</si>
  <si>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</si>
  <si>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</si>
  <si>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</si>
  <si>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</si>
  <si>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</si>
  <si>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</si>
  <si>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</si>
  <si>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</si>
  <si>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</si>
  <si>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</si>
  <si>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</si>
  <si>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</si>
  <si>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</si>
  <si>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</si>
  <si>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</si>
  <si>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</si>
  <si>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</si>
  <si>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</si>
  <si>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</si>
  <si>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</si>
  <si>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</si>
  <si>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</si>
  <si>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</si>
  <si>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</si>
  <si>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</si>
  <si>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</si>
  <si>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</si>
  <si>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</si>
  <si>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</si>
  <si>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</si>
  <si>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</si>
  <si>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</si>
  <si>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</si>
  <si>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</si>
  <si>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</si>
  <si>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</si>
  <si>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</si>
  <si>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</si>
  <si>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</si>
  <si>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</si>
  <si>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</si>
  <si>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</si>
  <si>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</si>
  <si>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</si>
  <si>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</si>
  <si>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</si>
  <si>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</si>
  <si>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</si>
  <si>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</si>
  <si>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</si>
  <si>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</si>
  <si>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</si>
  <si>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</si>
  <si>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</si>
  <si>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</si>
  <si>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</si>
  <si>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</si>
  <si>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</si>
  <si>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</si>
  <si>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</si>
  <si>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</si>
  <si>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</si>
  <si>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</si>
  <si>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</si>
  <si>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</si>
  <si>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</si>
  <si>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</si>
  <si>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</si>
  <si>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</si>
  <si>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</si>
  <si>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</si>
  <si>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</si>
  <si>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</si>
  <si>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</si>
  <si>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</si>
  <si>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</si>
  <si>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</si>
  <si>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300¹</t>
  </si>
  <si>
    <t>Oktobar</t>
  </si>
  <si>
    <t>Novembar</t>
  </si>
  <si>
    <t>Jan-Nov 2019</t>
  </si>
  <si>
    <t>Jan-Nov 2020</t>
  </si>
  <si>
    <t>Jan-Nov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</si>
</sst>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indent="2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0" fillId="0" borderId="0" xfId="0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8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3" fontId="8" fillId="0" borderId="0" xfId="0" applyNumberFormat="1" applyFont="1" applyBorder="1" applyAlignment="1"/>
    <xf numFmtId="0" fontId="9" fillId="0" borderId="0" xfId="0" applyFont="1"/>
    <xf numFmtId="49" fontId="12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2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165" fontId="8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8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0" fillId="0" borderId="0" xfId="0" applyNumberFormat="1"/>
    <xf numFmtId="165" fontId="8" fillId="0" borderId="3" xfId="1" applyNumberFormat="1" applyFont="1" applyBorder="1" applyAlignment="1">
      <alignment horizontal="right"/>
    </xf>
    <xf numFmtId="167" fontId="0" fillId="0" borderId="0" xfId="0" applyNumberFormat="1"/>
    <xf numFmtId="165" fontId="9" fillId="0" borderId="0" xfId="1" applyNumberFormat="1" applyFont="1"/>
    <xf numFmtId="165" fontId="12" fillId="0" borderId="2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165" fontId="14" fillId="0" borderId="0" xfId="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indent="2"/>
    </xf>
    <xf numFmtId="3" fontId="13" fillId="0" borderId="3" xfId="0" applyNumberFormat="1" applyFont="1" applyBorder="1"/>
    <xf numFmtId="165" fontId="9" fillId="0" borderId="3" xfId="1" applyNumberFormat="1" applyFont="1" applyBorder="1" applyAlignment="1">
      <alignment horizontal="right"/>
    </xf>
    <xf numFmtId="37" fontId="0" fillId="0" borderId="0" xfId="1" applyNumberFormat="1" applyFont="1"/>
    <xf numFmtId="3" fontId="0" fillId="0" borderId="0" xfId="1" applyNumberFormat="1" applyFont="1"/>
    <xf numFmtId="166" fontId="13" fillId="0" borderId="3" xfId="0" applyNumberFormat="1" applyFont="1" applyBorder="1"/>
    <xf numFmtId="166" fontId="0" fillId="0" borderId="3" xfId="0" applyNumberFormat="1" applyFont="1" applyBorder="1"/>
    <xf numFmtId="166" fontId="13" fillId="0" borderId="3" xfId="0" applyNumberFormat="1" applyFont="1" applyBorder="1" applyAlignment="1">
      <alignment horizontal="right"/>
    </xf>
    <xf numFmtId="168" fontId="13" fillId="0" borderId="3" xfId="1" applyNumberFormat="1" applyFont="1" applyBorder="1"/>
    <xf numFmtId="168" fontId="0" fillId="0" borderId="3" xfId="1" applyNumberFormat="1" applyFont="1" applyBorder="1"/>
    <xf numFmtId="3" fontId="10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168" fontId="8" fillId="2" borderId="3" xfId="1" applyNumberFormat="1" applyFont="1" applyFill="1" applyBorder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165" fontId="12" fillId="0" borderId="2" xfId="1" applyNumberFormat="1" applyFont="1" applyBorder="1" applyAlignment="1">
      <alignment horizontal="right" vertical="center" wrapText="1"/>
    </xf>
    <xf numFmtId="165" fontId="8" fillId="0" borderId="7" xfId="1" applyNumberFormat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" fontId="0" fillId="0" borderId="3" xfId="1" applyNumberFormat="1" applyFont="1" applyBorder="1"/>
    <xf numFmtId="37" fontId="0" fillId="0" borderId="3" xfId="1" applyNumberFormat="1" applyFont="1" applyBorder="1"/>
    <xf numFmtId="37" fontId="13" fillId="0" borderId="3" xfId="1" applyNumberFormat="1" applyFont="1" applyBorder="1"/>
    <xf numFmtId="43" fontId="0" fillId="0" borderId="0" xfId="0" applyNumberFormat="1"/>
    <xf numFmtId="3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3" fontId="9" fillId="2" borderId="3" xfId="0" applyNumberFormat="1" applyFont="1" applyFill="1" applyBorder="1" applyAlignment="1"/>
    <xf numFmtId="166" fontId="9" fillId="2" borderId="3" xfId="0" applyNumberFormat="1" applyFont="1" applyFill="1" applyBorder="1" applyAlignment="1"/>
    <xf numFmtId="166" fontId="9" fillId="2" borderId="3" xfId="0" applyNumberFormat="1" applyFont="1" applyFill="1" applyBorder="1" applyAlignment="1">
      <alignment horizontal="right"/>
    </xf>
    <xf numFmtId="3" fontId="9" fillId="0" borderId="0" xfId="0" applyNumberFormat="1" applyFont="1"/>
    <xf numFmtId="3" fontId="9" fillId="0" borderId="3" xfId="0" applyNumberFormat="1" applyFont="1" applyBorder="1"/>
    <xf numFmtId="2" fontId="0" fillId="0" borderId="0" xfId="0" applyNumberFormat="1"/>
    <xf numFmtId="0" fontId="2" fillId="0" borderId="0" xfId="5"/>
    <xf numFmtId="168" fontId="2" fillId="0" borderId="0" xfId="1" applyNumberFormat="1" applyFont="1"/>
    <xf numFmtId="3" fontId="0" fillId="0" borderId="3" xfId="0" applyNumberFormat="1" applyBorder="1"/>
    <xf numFmtId="3" fontId="0" fillId="0" borderId="3" xfId="0" applyNumberFormat="1" applyFont="1" applyBorder="1"/>
    <xf numFmtId="165" fontId="13" fillId="0" borderId="3" xfId="0" applyNumberFormat="1" applyFont="1" applyBorder="1"/>
    <xf numFmtId="165" fontId="0" fillId="0" borderId="3" xfId="0" applyNumberFormat="1" applyFont="1" applyBorder="1"/>
    <xf numFmtId="165" fontId="0" fillId="0" borderId="3" xfId="0" applyNumberFormat="1" applyFont="1" applyBorder="1" applyAlignment="1">
      <alignment horizontal="right"/>
    </xf>
    <xf numFmtId="37" fontId="0" fillId="0" borderId="3" xfId="0" applyNumberFormat="1" applyFont="1" applyBorder="1"/>
    <xf numFmtId="37" fontId="13" fillId="0" borderId="3" xfId="0" applyNumberFormat="1" applyFont="1" applyBorder="1"/>
    <xf numFmtId="3" fontId="8" fillId="0" borderId="5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1"/>
    </xf>
    <xf numFmtId="168" fontId="0" fillId="0" borderId="0" xfId="0" applyNumberFormat="1"/>
    <xf numFmtId="167" fontId="2" fillId="0" borderId="0" xfId="5" applyNumberFormat="1"/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6">
    <cellStyle name="Comma" xfId="1" builtinId="3"/>
    <cellStyle name="Comma 2" xfId="4"/>
    <cellStyle name="Normal" xfId="0" builtinId="0"/>
    <cellStyle name="Normal 2" xfId="2"/>
    <cellStyle name="Normal 3" xfId="3"/>
    <cellStyle name="Normal 4" xf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I12" sqref="I12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0"/>
      <c r="I4" s="50"/>
      <c r="K4" s="51"/>
      <c r="L4" s="51"/>
      <c r="M4" s="51"/>
      <c r="N4" s="51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0"/>
      <c r="I5" s="50"/>
      <c r="K5" s="51"/>
      <c r="L5" s="51"/>
      <c r="M5" s="51"/>
      <c r="N5" s="51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49"/>
      <c r="I6" s="50"/>
      <c r="K6" s="51"/>
      <c r="L6" s="51"/>
      <c r="M6" s="51"/>
      <c r="N6" s="51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49"/>
      <c r="I7" s="50"/>
      <c r="K7" s="51"/>
      <c r="L7" s="51"/>
      <c r="M7" s="51"/>
      <c r="N7" s="51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0"/>
      <c r="I8" s="50"/>
      <c r="K8" s="51"/>
      <c r="L8" s="51"/>
      <c r="M8" s="51"/>
      <c r="N8" s="51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0"/>
      <c r="I9" s="50"/>
      <c r="K9" s="51"/>
      <c r="L9" s="51"/>
      <c r="M9" s="51"/>
      <c r="N9" s="51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0"/>
      <c r="I10" s="50"/>
      <c r="K10" s="51"/>
      <c r="L10" s="51"/>
      <c r="M10" s="51"/>
      <c r="N10" s="51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0"/>
      <c r="I11" s="50"/>
      <c r="J11" s="49"/>
      <c r="K11" s="51"/>
      <c r="L11" s="51"/>
      <c r="M11" s="51"/>
      <c r="N11" s="51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0"/>
      <c r="I12" s="50"/>
      <c r="K12" s="51"/>
      <c r="L12" s="51"/>
      <c r="M12" s="51"/>
      <c r="N12" s="51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0"/>
      <c r="I13" s="50"/>
      <c r="K13" s="51"/>
      <c r="L13" s="51"/>
      <c r="M13" s="51"/>
      <c r="N13" s="51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0"/>
      <c r="I14" s="50"/>
      <c r="K14" s="51"/>
      <c r="L14" s="51"/>
      <c r="M14" s="51"/>
      <c r="N14" s="51"/>
    </row>
    <row r="15" spans="1:14" x14ac:dyDescent="0.25">
      <c r="A15" s="104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0"/>
      <c r="I15" s="50"/>
      <c r="K15" s="51"/>
      <c r="L15" s="51"/>
      <c r="M15" s="51"/>
      <c r="N15" s="51"/>
    </row>
    <row r="16" spans="1:14" x14ac:dyDescent="0.25">
      <c r="A16" s="106">
        <v>2020</v>
      </c>
      <c r="B16" s="103"/>
      <c r="C16" s="103"/>
      <c r="D16" s="11"/>
      <c r="E16" s="11"/>
      <c r="G16" s="28"/>
      <c r="H16" s="50"/>
      <c r="I16" s="50"/>
      <c r="K16" s="51"/>
      <c r="L16" s="51"/>
      <c r="M16" s="51"/>
      <c r="N16" s="51"/>
    </row>
    <row r="17" spans="1:8" x14ac:dyDescent="0.25">
      <c r="A17" s="105" t="s">
        <v>6</v>
      </c>
      <c r="B17" s="10">
        <v>138827.59691999998</v>
      </c>
      <c r="C17" s="10">
        <v>31232.851589999998</v>
      </c>
      <c r="D17" s="10">
        <v>170060.44850999999</v>
      </c>
      <c r="E17" s="10">
        <v>-107594.74532999998</v>
      </c>
      <c r="G17" s="53"/>
      <c r="H17" s="53"/>
    </row>
    <row r="18" spans="1:8" s="15" customFormat="1" x14ac:dyDescent="0.25">
      <c r="A18" s="9" t="s">
        <v>7</v>
      </c>
      <c r="B18" s="10">
        <v>191282.45263999997</v>
      </c>
      <c r="C18" s="10">
        <v>29939.06192</v>
      </c>
      <c r="D18" s="10">
        <v>221221.51455999998</v>
      </c>
      <c r="E18" s="10">
        <v>-161343.39071999997</v>
      </c>
      <c r="G18" s="53"/>
      <c r="H18" s="53"/>
    </row>
    <row r="19" spans="1:8" s="15" customFormat="1" x14ac:dyDescent="0.25">
      <c r="A19" s="9" t="s">
        <v>8</v>
      </c>
      <c r="B19" s="10">
        <v>205154.33986000001</v>
      </c>
      <c r="C19" s="10">
        <v>27418.989020000001</v>
      </c>
      <c r="D19" s="10">
        <v>232573.32888000002</v>
      </c>
      <c r="E19" s="10">
        <v>-177735.35084</v>
      </c>
      <c r="G19" s="53"/>
      <c r="H19" s="53"/>
    </row>
    <row r="20" spans="1:8" x14ac:dyDescent="0.25">
      <c r="A20" s="9" t="s">
        <v>9</v>
      </c>
      <c r="B20" s="10">
        <v>151433.72205000001</v>
      </c>
      <c r="C20" s="10">
        <v>25728.672440000002</v>
      </c>
      <c r="D20" s="10">
        <v>177162.39449000001</v>
      </c>
      <c r="E20" s="10">
        <v>-125705.04961000002</v>
      </c>
      <c r="G20" s="53"/>
      <c r="H20" s="53"/>
    </row>
    <row r="21" spans="1:8" s="52" customFormat="1" x14ac:dyDescent="0.25">
      <c r="A21" s="9" t="s">
        <v>10</v>
      </c>
      <c r="B21" s="10">
        <v>160533.47388999999</v>
      </c>
      <c r="C21" s="10">
        <v>18792.024559999998</v>
      </c>
      <c r="D21" s="10">
        <v>179325.49844999998</v>
      </c>
      <c r="E21" s="10">
        <v>-141741.44933</v>
      </c>
      <c r="G21" s="53"/>
      <c r="H21" s="53"/>
    </row>
    <row r="22" spans="1:8" s="52" customFormat="1" x14ac:dyDescent="0.25">
      <c r="A22" s="9" t="s">
        <v>11</v>
      </c>
      <c r="B22" s="10">
        <v>192658.03466</v>
      </c>
      <c r="C22" s="10">
        <v>34786.394220000002</v>
      </c>
      <c r="D22" s="10">
        <v>227444.42888000002</v>
      </c>
      <c r="E22" s="10">
        <v>-157871.64043999999</v>
      </c>
      <c r="G22" s="53"/>
      <c r="H22" s="53"/>
    </row>
    <row r="23" spans="1:8" s="52" customFormat="1" x14ac:dyDescent="0.25">
      <c r="A23" s="9" t="s">
        <v>12</v>
      </c>
      <c r="B23" s="10">
        <v>180507.58553000001</v>
      </c>
      <c r="C23" s="10">
        <v>32112.844430000001</v>
      </c>
      <c r="D23" s="10">
        <v>212620.42996000001</v>
      </c>
      <c r="E23" s="10">
        <v>-148394.74110000001</v>
      </c>
      <c r="G23" s="53"/>
      <c r="H23" s="53"/>
    </row>
    <row r="24" spans="1:8" s="52" customFormat="1" x14ac:dyDescent="0.25">
      <c r="A24" s="9" t="s">
        <v>13</v>
      </c>
      <c r="B24" s="10">
        <v>164885.36129</v>
      </c>
      <c r="C24" s="10">
        <v>30739.49684</v>
      </c>
      <c r="D24" s="10">
        <v>195624.85813000001</v>
      </c>
      <c r="E24" s="10">
        <v>-134145.86444999999</v>
      </c>
      <c r="G24" s="53"/>
      <c r="H24" s="53"/>
    </row>
    <row r="25" spans="1:8" s="52" customFormat="1" x14ac:dyDescent="0.25">
      <c r="A25" s="9" t="s">
        <v>14</v>
      </c>
      <c r="B25" s="10">
        <v>179619.97227999999</v>
      </c>
      <c r="C25" s="10">
        <v>23838.380530000002</v>
      </c>
      <c r="D25" s="10">
        <v>203458.35280999998</v>
      </c>
      <c r="E25" s="10">
        <v>-155781.59174999999</v>
      </c>
      <c r="G25" s="53"/>
      <c r="H25" s="53"/>
    </row>
    <row r="26" spans="1:8" s="52" customFormat="1" x14ac:dyDescent="0.25">
      <c r="A26" s="9" t="s">
        <v>185</v>
      </c>
      <c r="B26" s="10">
        <v>186952.14243000001</v>
      </c>
      <c r="C26" s="10">
        <v>31894.377639999999</v>
      </c>
      <c r="D26" s="10">
        <v>218846.52007</v>
      </c>
      <c r="E26" s="10">
        <v>-155057.76479000002</v>
      </c>
      <c r="G26" s="53"/>
      <c r="H26" s="53"/>
    </row>
    <row r="27" spans="1:8" s="52" customFormat="1" x14ac:dyDescent="0.25">
      <c r="A27" s="9" t="s">
        <v>186</v>
      </c>
      <c r="B27" s="10">
        <v>171508.58611999999</v>
      </c>
      <c r="C27" s="10">
        <v>37693.878100000002</v>
      </c>
      <c r="D27" s="10">
        <v>209202.46421999999</v>
      </c>
      <c r="E27" s="10">
        <v>-133814.70801999999</v>
      </c>
      <c r="G27" s="53"/>
      <c r="H27" s="53"/>
    </row>
    <row r="28" spans="1:8" s="52" customFormat="1" x14ac:dyDescent="0.25">
      <c r="A28" s="63"/>
      <c r="B28" s="53"/>
      <c r="C28" s="46"/>
      <c r="D28" s="49"/>
      <c r="G28" s="53"/>
    </row>
    <row r="29" spans="1:8" x14ac:dyDescent="0.25">
      <c r="A29" s="13" t="s">
        <v>18</v>
      </c>
      <c r="B29" s="46"/>
      <c r="C29" s="46"/>
      <c r="D29" s="62"/>
      <c r="G29" s="46"/>
    </row>
    <row r="30" spans="1:8" x14ac:dyDescent="0.25">
      <c r="B30" s="53"/>
      <c r="C30" s="46"/>
      <c r="D30" s="49"/>
      <c r="G30" s="46"/>
    </row>
    <row r="31" spans="1:8" x14ac:dyDescent="0.25">
      <c r="B31" s="53"/>
    </row>
    <row r="32" spans="1:8" x14ac:dyDescent="0.25">
      <c r="B32" s="93"/>
    </row>
    <row r="33" spans="1:5" x14ac:dyDescent="0.25">
      <c r="C33" s="53"/>
      <c r="D33" s="53"/>
    </row>
    <row r="34" spans="1:5" x14ac:dyDescent="0.25">
      <c r="C34" s="53"/>
      <c r="D34" s="53"/>
      <c r="E34" s="28"/>
    </row>
    <row r="36" spans="1:5" x14ac:dyDescent="0.25">
      <c r="C36" s="84"/>
      <c r="D36" s="84"/>
    </row>
    <row r="38" spans="1:5" x14ac:dyDescent="0.25">
      <c r="A38" s="50"/>
      <c r="B38" s="50"/>
      <c r="C38" s="50"/>
      <c r="D38" s="50"/>
    </row>
    <row r="39" spans="1:5" x14ac:dyDescent="0.25">
      <c r="A39" s="50"/>
      <c r="B39" s="50"/>
      <c r="C39" s="50"/>
      <c r="D39" s="50"/>
    </row>
    <row r="40" spans="1:5" x14ac:dyDescent="0.25">
      <c r="A40" s="50"/>
      <c r="B40" s="50"/>
      <c r="C40" s="50"/>
      <c r="D40" s="50"/>
    </row>
    <row r="41" spans="1:5" x14ac:dyDescent="0.25">
      <c r="A41" s="50"/>
      <c r="B41" s="50"/>
      <c r="C41" s="50"/>
      <c r="D41" s="50"/>
    </row>
    <row r="42" spans="1:5" x14ac:dyDescent="0.25">
      <c r="A42" s="50"/>
      <c r="B42" s="50"/>
      <c r="C42" s="50"/>
      <c r="D42" s="50"/>
    </row>
    <row r="43" spans="1:5" x14ac:dyDescent="0.25">
      <c r="A43" s="50"/>
      <c r="B43" s="50"/>
      <c r="C43" s="50"/>
      <c r="D43" s="50"/>
    </row>
    <row r="44" spans="1:5" x14ac:dyDescent="0.25">
      <c r="A44" s="50"/>
      <c r="B44" s="50"/>
      <c r="C44" s="50"/>
      <c r="D44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20" sqref="N20"/>
    </sheetView>
  </sheetViews>
  <sheetFormatPr defaultRowHeight="15" x14ac:dyDescent="0.25"/>
  <cols>
    <col min="1" max="1" width="23.7109375" customWidth="1"/>
    <col min="2" max="11" width="14.7109375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09" t="s">
        <v>2</v>
      </c>
      <c r="C2" s="110"/>
      <c r="D2" s="110"/>
      <c r="E2" s="111"/>
      <c r="F2" s="109" t="s">
        <v>3</v>
      </c>
      <c r="G2" s="110"/>
      <c r="H2" s="110"/>
      <c r="I2" s="111"/>
      <c r="J2" s="112" t="s">
        <v>5</v>
      </c>
      <c r="K2" s="113"/>
    </row>
    <row r="3" spans="1:15" x14ac:dyDescent="0.25">
      <c r="A3" s="20" t="s">
        <v>21</v>
      </c>
      <c r="B3" s="114" t="s">
        <v>187</v>
      </c>
      <c r="C3" s="115"/>
      <c r="D3" s="114" t="s">
        <v>188</v>
      </c>
      <c r="E3" s="115"/>
      <c r="F3" s="114" t="s">
        <v>187</v>
      </c>
      <c r="G3" s="115"/>
      <c r="H3" s="114" t="s">
        <v>188</v>
      </c>
      <c r="I3" s="115"/>
      <c r="J3" s="21" t="s">
        <v>187</v>
      </c>
      <c r="K3" s="21" t="s">
        <v>188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54">
        <v>100</v>
      </c>
      <c r="C5" s="74">
        <v>2383857.23092</v>
      </c>
      <c r="D5" s="54">
        <v>100</v>
      </c>
      <c r="E5" s="74">
        <v>1923363.26767</v>
      </c>
      <c r="F5" s="54">
        <v>100</v>
      </c>
      <c r="G5" s="74">
        <v>373463.95998000004</v>
      </c>
      <c r="H5" s="54">
        <v>100</v>
      </c>
      <c r="I5" s="74">
        <v>324176.97129000002</v>
      </c>
      <c r="J5" s="74">
        <v>-2010393.27094</v>
      </c>
      <c r="K5" s="74">
        <v>-1599186.29638</v>
      </c>
      <c r="M5" s="53"/>
      <c r="N5" s="53"/>
      <c r="O5" s="53"/>
    </row>
    <row r="6" spans="1:15" x14ac:dyDescent="0.25">
      <c r="A6" s="26" t="s">
        <v>25</v>
      </c>
      <c r="B6" s="65">
        <f t="shared" ref="B6:B19" si="0">+C6/uyr*100</f>
        <v>84.36420472269009</v>
      </c>
      <c r="C6" s="96">
        <v>2011122.19459</v>
      </c>
      <c r="D6" s="65">
        <f t="shared" ref="D6:D19" si="1">+E6/uyrydu*100</f>
        <v>81.775180063377292</v>
      </c>
      <c r="E6" s="96">
        <v>1572833.77541</v>
      </c>
      <c r="F6" s="65">
        <f t="shared" ref="F6:F19" si="2">+G6/uyfdydtd*100</f>
        <v>94.618323805307384</v>
      </c>
      <c r="G6" s="96">
        <v>353365.33895</v>
      </c>
      <c r="H6" s="65">
        <f t="shared" ref="H6:H19" si="3">+I6/kuguig*100</f>
        <v>91.084018736746202</v>
      </c>
      <c r="I6" s="96">
        <v>295273.41326999996</v>
      </c>
      <c r="J6" s="73">
        <v>-1657756.85564</v>
      </c>
      <c r="K6" s="73">
        <v>-1277560.3621400001</v>
      </c>
      <c r="L6" s="53"/>
      <c r="M6" s="53"/>
      <c r="N6" s="53"/>
      <c r="O6" s="53"/>
    </row>
    <row r="7" spans="1:15" x14ac:dyDescent="0.25">
      <c r="A7" s="26" t="s">
        <v>26</v>
      </c>
      <c r="B7" s="65">
        <f t="shared" si="0"/>
        <v>48.144830386804145</v>
      </c>
      <c r="C7" s="96">
        <v>1147704.02049</v>
      </c>
      <c r="D7" s="65">
        <f t="shared" si="1"/>
        <v>45.058477311977711</v>
      </c>
      <c r="E7" s="96">
        <v>866638.20159000007</v>
      </c>
      <c r="F7" s="65">
        <f t="shared" si="2"/>
        <v>39.371415450067602</v>
      </c>
      <c r="G7" s="96">
        <v>147038.04724000001</v>
      </c>
      <c r="H7" s="65">
        <f t="shared" si="3"/>
        <v>39.434149927830916</v>
      </c>
      <c r="I7" s="96">
        <v>127836.43289</v>
      </c>
      <c r="J7" s="73">
        <v>-1000665.97325</v>
      </c>
      <c r="K7" s="73">
        <v>-738801.76870000013</v>
      </c>
      <c r="L7" s="53"/>
      <c r="M7" s="53"/>
      <c r="N7" s="53"/>
      <c r="O7" s="53"/>
    </row>
    <row r="8" spans="1:15" x14ac:dyDescent="0.25">
      <c r="A8" s="26" t="s">
        <v>27</v>
      </c>
      <c r="B8" s="65">
        <f t="shared" si="0"/>
        <v>28.668287824277616</v>
      </c>
      <c r="C8" s="96">
        <v>683411.05227999995</v>
      </c>
      <c r="D8" s="65">
        <f t="shared" si="1"/>
        <v>28.801836338544756</v>
      </c>
      <c r="E8" s="96">
        <v>553963.94054999994</v>
      </c>
      <c r="F8" s="65">
        <f t="shared" si="2"/>
        <v>43.717389578566952</v>
      </c>
      <c r="G8" s="96">
        <v>163268.69431999998</v>
      </c>
      <c r="H8" s="65">
        <f t="shared" si="3"/>
        <v>44.52405434464999</v>
      </c>
      <c r="I8" s="96">
        <v>144336.73087</v>
      </c>
      <c r="J8" s="73">
        <v>-520142.35795999994</v>
      </c>
      <c r="K8" s="73">
        <v>-409627.20967999997</v>
      </c>
      <c r="L8" s="53"/>
      <c r="M8" s="53"/>
      <c r="N8" s="53"/>
      <c r="O8" s="53"/>
    </row>
    <row r="9" spans="1:15" x14ac:dyDescent="0.25">
      <c r="A9" s="26" t="s">
        <v>28</v>
      </c>
      <c r="B9" s="65">
        <f t="shared" si="0"/>
        <v>0.34398615964242657</v>
      </c>
      <c r="C9" s="96">
        <v>8200.1389400000007</v>
      </c>
      <c r="D9" s="65">
        <f t="shared" si="1"/>
        <v>0.3611689443573099</v>
      </c>
      <c r="E9" s="96">
        <v>6946.5908099999997</v>
      </c>
      <c r="F9" s="65">
        <f t="shared" si="2"/>
        <v>0.406576725658164</v>
      </c>
      <c r="G9" s="96">
        <v>1518.4175400000001</v>
      </c>
      <c r="H9" s="65">
        <f t="shared" si="3"/>
        <v>0.9698355029628174</v>
      </c>
      <c r="I9" s="96">
        <v>3143.9833599999997</v>
      </c>
      <c r="J9" s="73">
        <v>-6681.7214000000004</v>
      </c>
      <c r="K9" s="73">
        <v>-3802.60745</v>
      </c>
      <c r="L9" s="53"/>
      <c r="M9" s="53"/>
      <c r="N9" s="53"/>
      <c r="O9" s="53"/>
    </row>
    <row r="10" spans="1:15" x14ac:dyDescent="0.25">
      <c r="A10" s="26" t="s">
        <v>29</v>
      </c>
      <c r="B10" s="65">
        <f t="shared" si="0"/>
        <v>13.176659624820514</v>
      </c>
      <c r="C10" s="96">
        <v>314112.75325999997</v>
      </c>
      <c r="D10" s="65">
        <f t="shared" si="1"/>
        <v>15.039230132559103</v>
      </c>
      <c r="E10" s="96">
        <v>289259.02811000001</v>
      </c>
      <c r="F10" s="65">
        <f t="shared" si="2"/>
        <v>4.4414892620129383</v>
      </c>
      <c r="G10" s="96">
        <v>16587.361679999998</v>
      </c>
      <c r="H10" s="65">
        <f t="shared" si="3"/>
        <v>7.1755293312278381</v>
      </c>
      <c r="I10" s="96">
        <v>23261.413659999998</v>
      </c>
      <c r="J10" s="73">
        <v>-297525.39158</v>
      </c>
      <c r="K10" s="73">
        <v>-265997.61444999999</v>
      </c>
      <c r="L10" s="53"/>
      <c r="M10" s="53"/>
      <c r="N10" s="53"/>
      <c r="O10" s="53"/>
    </row>
    <row r="11" spans="1:15" x14ac:dyDescent="0.25">
      <c r="A11" s="26" t="s">
        <v>30</v>
      </c>
      <c r="B11" s="65">
        <f t="shared" si="0"/>
        <v>2.0429914748377982</v>
      </c>
      <c r="C11" s="96">
        <v>48702</v>
      </c>
      <c r="D11" s="65">
        <f t="shared" si="1"/>
        <v>2.7862131351254704</v>
      </c>
      <c r="E11" s="96">
        <v>53589</v>
      </c>
      <c r="F11" s="65">
        <f t="shared" si="2"/>
        <v>0.50004479953032377</v>
      </c>
      <c r="G11" s="96">
        <v>1867.48711</v>
      </c>
      <c r="H11" s="65">
        <f t="shared" si="3"/>
        <v>0.74829144721385976</v>
      </c>
      <c r="I11" s="96">
        <v>2425.7885499999998</v>
      </c>
      <c r="J11" s="73">
        <v>-46834</v>
      </c>
      <c r="K11" s="73">
        <v>-51163</v>
      </c>
      <c r="L11" s="53"/>
      <c r="M11" s="53"/>
      <c r="N11" s="53"/>
      <c r="O11" s="53"/>
    </row>
    <row r="12" spans="1:15" x14ac:dyDescent="0.25">
      <c r="A12" s="26" t="s">
        <v>31</v>
      </c>
      <c r="B12" s="65">
        <f t="shared" si="0"/>
        <v>7.216519293548801E-2</v>
      </c>
      <c r="C12" s="96">
        <v>1720.3151699999999</v>
      </c>
      <c r="D12" s="65">
        <f t="shared" si="1"/>
        <v>3.8214495012707503E-2</v>
      </c>
      <c r="E12" s="96">
        <v>735.00356000000011</v>
      </c>
      <c r="F12" s="65">
        <f t="shared" si="2"/>
        <v>3.3565407491184168E-2</v>
      </c>
      <c r="G12" s="96">
        <v>125.35469999999999</v>
      </c>
      <c r="H12" s="65">
        <f t="shared" si="3"/>
        <v>2.2324981849268233E-2</v>
      </c>
      <c r="I12" s="96">
        <v>72.372450000000001</v>
      </c>
      <c r="J12" s="73">
        <v>-1594.9604699999998</v>
      </c>
      <c r="K12" s="73">
        <v>-662.63111000000015</v>
      </c>
      <c r="L12" s="53"/>
      <c r="M12" s="53"/>
      <c r="N12" s="53"/>
      <c r="O12" s="53"/>
    </row>
    <row r="13" spans="1:15" x14ac:dyDescent="0.25">
      <c r="A13" s="26" t="s">
        <v>32</v>
      </c>
      <c r="B13" s="65">
        <f t="shared" si="0"/>
        <v>0.96641773723625879</v>
      </c>
      <c r="C13" s="96">
        <v>23038.019110000001</v>
      </c>
      <c r="D13" s="65">
        <f t="shared" si="1"/>
        <v>1.5364383820118919</v>
      </c>
      <c r="E13" s="96">
        <v>29551.29147</v>
      </c>
      <c r="F13" s="65">
        <f t="shared" si="2"/>
        <v>0.43447327289275639</v>
      </c>
      <c r="G13" s="96">
        <v>1622.6010900000001</v>
      </c>
      <c r="H13" s="65">
        <f t="shared" si="3"/>
        <v>0.52611905873913989</v>
      </c>
      <c r="I13" s="96">
        <v>1705.55683</v>
      </c>
      <c r="J13" s="73">
        <v>-21415.418020000001</v>
      </c>
      <c r="K13" s="73">
        <v>-27845.734639999999</v>
      </c>
      <c r="L13" s="53"/>
      <c r="M13" s="53"/>
      <c r="N13" s="53"/>
      <c r="O13" s="53"/>
    </row>
    <row r="14" spans="1:15" x14ac:dyDescent="0.25">
      <c r="A14" s="26" t="s">
        <v>33</v>
      </c>
      <c r="B14" s="65">
        <f t="shared" si="0"/>
        <v>8.5503030351921367</v>
      </c>
      <c r="C14" s="96">
        <v>203827.01716999998</v>
      </c>
      <c r="D14" s="65">
        <f t="shared" si="1"/>
        <v>10.335150806992848</v>
      </c>
      <c r="E14" s="96">
        <v>198782.49428000001</v>
      </c>
      <c r="F14" s="65">
        <f t="shared" si="2"/>
        <v>3.7931981658306837</v>
      </c>
      <c r="G14" s="96">
        <v>14166.228080000001</v>
      </c>
      <c r="H14" s="65">
        <f t="shared" si="3"/>
        <v>6.0569226499543429</v>
      </c>
      <c r="I14" s="96">
        <v>19635.148399999998</v>
      </c>
      <c r="J14" s="73">
        <v>-189660.78908999998</v>
      </c>
      <c r="K14" s="73">
        <v>-179147.34588000001</v>
      </c>
      <c r="L14" s="53"/>
      <c r="M14" s="53"/>
      <c r="N14" s="53"/>
      <c r="O14" s="53"/>
    </row>
    <row r="15" spans="1:15" x14ac:dyDescent="0.25">
      <c r="A15" s="26" t="s">
        <v>34</v>
      </c>
      <c r="B15" s="65">
        <f t="shared" si="0"/>
        <v>0.34595603851734047</v>
      </c>
      <c r="C15" s="96">
        <v>8247.0980400000008</v>
      </c>
      <c r="D15" s="65">
        <f t="shared" si="1"/>
        <v>0.39983244815297408</v>
      </c>
      <c r="E15" s="96">
        <v>7690.2304400000003</v>
      </c>
      <c r="F15" s="65">
        <f t="shared" si="2"/>
        <v>0.46519576884822805</v>
      </c>
      <c r="G15" s="96">
        <v>1737.33854</v>
      </c>
      <c r="H15" s="65">
        <f t="shared" si="3"/>
        <v>0.37392761897192567</v>
      </c>
      <c r="I15" s="96">
        <v>1212.18723</v>
      </c>
      <c r="J15" s="73">
        <v>-6509.759500000001</v>
      </c>
      <c r="K15" s="73">
        <v>-6478.0432099999998</v>
      </c>
      <c r="L15" s="53"/>
      <c r="M15" s="53"/>
      <c r="N15" s="53"/>
      <c r="O15" s="53"/>
    </row>
    <row r="16" spans="1:15" x14ac:dyDescent="0.25">
      <c r="A16" s="26" t="s">
        <v>35</v>
      </c>
      <c r="B16" s="65">
        <f t="shared" si="0"/>
        <v>1.485485298812695</v>
      </c>
      <c r="C16" s="96">
        <v>35411.848709999998</v>
      </c>
      <c r="D16" s="65">
        <f t="shared" si="1"/>
        <v>1.8879784776169664</v>
      </c>
      <c r="E16" s="96">
        <v>36312.684540000002</v>
      </c>
      <c r="F16" s="65">
        <f t="shared" si="2"/>
        <v>2.0498358611122653</v>
      </c>
      <c r="G16" s="96">
        <v>7655.3981800000001</v>
      </c>
      <c r="H16" s="65">
        <f t="shared" si="3"/>
        <v>2.1574320230610851</v>
      </c>
      <c r="I16" s="96">
        <v>6993.89779</v>
      </c>
      <c r="J16" s="73">
        <v>-27756.450529999998</v>
      </c>
      <c r="K16" s="73">
        <v>-29318.786750000003</v>
      </c>
      <c r="L16" s="53"/>
      <c r="M16" s="53"/>
      <c r="N16" s="53"/>
      <c r="O16" s="53"/>
    </row>
    <row r="17" spans="1:15" x14ac:dyDescent="0.25">
      <c r="A17" s="26" t="s">
        <v>36</v>
      </c>
      <c r="B17" s="65">
        <f t="shared" si="0"/>
        <v>0.8867777417962921</v>
      </c>
      <c r="C17" s="96">
        <v>21139.515319999999</v>
      </c>
      <c r="D17" s="65">
        <f t="shared" si="1"/>
        <v>0.80412391980096853</v>
      </c>
      <c r="E17" s="96">
        <v>15466.224099999999</v>
      </c>
      <c r="F17" s="65">
        <f t="shared" si="2"/>
        <v>7.4946696333158716E-2</v>
      </c>
      <c r="G17" s="96">
        <v>279.89890000000003</v>
      </c>
      <c r="H17" s="65">
        <f t="shared" si="3"/>
        <v>0.10205430345144488</v>
      </c>
      <c r="I17" s="96">
        <v>330.83654999999999</v>
      </c>
      <c r="J17" s="73">
        <v>-20859.616419999998</v>
      </c>
      <c r="K17" s="73">
        <v>-15135.387549999999</v>
      </c>
      <c r="L17" s="53"/>
      <c r="M17" s="53"/>
      <c r="N17" s="53"/>
      <c r="O17" s="53"/>
    </row>
    <row r="18" spans="1:15" x14ac:dyDescent="0.25">
      <c r="A18" s="26" t="s">
        <v>37</v>
      </c>
      <c r="B18" s="65">
        <f t="shared" si="0"/>
        <v>5.1702995909882254</v>
      </c>
      <c r="C18" s="96">
        <v>123252.56066</v>
      </c>
      <c r="D18" s="65">
        <f t="shared" si="1"/>
        <v>5.1640557615682505</v>
      </c>
      <c r="E18" s="96">
        <v>99323.551640000005</v>
      </c>
      <c r="F18" s="65">
        <f t="shared" si="2"/>
        <v>3.7694334416509392</v>
      </c>
      <c r="G18" s="96">
        <v>14077.475400000001</v>
      </c>
      <c r="H18" s="65">
        <f t="shared" si="3"/>
        <v>3.8102970117979593</v>
      </c>
      <c r="I18" s="96">
        <v>12352.105449999999</v>
      </c>
      <c r="J18" s="73">
        <v>-109175.08526000001</v>
      </c>
      <c r="K18" s="73">
        <v>-86971.446190000002</v>
      </c>
      <c r="L18" s="53"/>
      <c r="M18" s="53"/>
      <c r="N18" s="53"/>
      <c r="O18" s="53"/>
    </row>
    <row r="19" spans="1:15" x14ac:dyDescent="0.25">
      <c r="A19" s="26" t="s">
        <v>38</v>
      </c>
      <c r="B19" s="65">
        <f t="shared" si="0"/>
        <v>0.36504955360273583</v>
      </c>
      <c r="C19" s="96">
        <v>8702.2601799999993</v>
      </c>
      <c r="D19" s="65">
        <f t="shared" si="1"/>
        <v>0.40034933594880073</v>
      </c>
      <c r="E19" s="96">
        <v>7700.1720700000005</v>
      </c>
      <c r="F19" s="65">
        <f t="shared" si="2"/>
        <v>6.3881639345541221E-3</v>
      </c>
      <c r="G19" s="96">
        <v>23.857490000000002</v>
      </c>
      <c r="H19" s="65">
        <f t="shared" si="3"/>
        <v>3.4129629738882368E-3</v>
      </c>
      <c r="I19" s="96">
        <v>11.06404</v>
      </c>
      <c r="J19" s="73">
        <v>-8678.402689999999</v>
      </c>
      <c r="K19" s="73">
        <v>-7689.1080300000003</v>
      </c>
      <c r="L19" s="53"/>
      <c r="M19" s="53"/>
      <c r="N19" s="53"/>
    </row>
    <row r="20" spans="1:15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5" x14ac:dyDescent="0.25">
      <c r="A21" s="13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5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5" x14ac:dyDescent="0.25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5" x14ac:dyDescent="0.25">
      <c r="A24" s="52"/>
      <c r="B24" s="52"/>
      <c r="C24" s="55"/>
      <c r="D24" s="52"/>
      <c r="E24" s="52"/>
      <c r="F24" s="52"/>
      <c r="G24" s="55"/>
      <c r="H24" s="52"/>
      <c r="I24" s="55"/>
    </row>
    <row r="25" spans="1:15" x14ac:dyDescent="0.25">
      <c r="A25" s="52"/>
      <c r="B25" s="52"/>
    </row>
    <row r="26" spans="1:15" x14ac:dyDescent="0.25">
      <c r="A26" s="52"/>
    </row>
    <row r="27" spans="1:15" x14ac:dyDescent="0.25">
      <c r="A27" s="52"/>
    </row>
    <row r="28" spans="1:15" x14ac:dyDescent="0.25">
      <c r="A28" s="52"/>
    </row>
    <row r="29" spans="1:15" x14ac:dyDescent="0.25">
      <c r="A29" s="52"/>
    </row>
    <row r="30" spans="1:15" x14ac:dyDescent="0.25">
      <c r="A30" s="52"/>
    </row>
    <row r="31" spans="1:15" x14ac:dyDescent="0.25">
      <c r="A31" s="52"/>
    </row>
    <row r="32" spans="1:15" x14ac:dyDescent="0.25">
      <c r="A32" s="52"/>
    </row>
    <row r="33" spans="1:10" x14ac:dyDescent="0.25">
      <c r="A33" s="52"/>
    </row>
    <row r="34" spans="1:10" x14ac:dyDescent="0.25">
      <c r="A34" s="52"/>
    </row>
    <row r="35" spans="1:10" x14ac:dyDescent="0.25">
      <c r="A35" s="52"/>
    </row>
    <row r="36" spans="1:10" x14ac:dyDescent="0.25">
      <c r="A36" s="52"/>
      <c r="C36" s="53"/>
      <c r="D36" s="53"/>
      <c r="E36" s="53"/>
      <c r="F36" s="53"/>
      <c r="G36" s="53"/>
      <c r="H36" s="53"/>
      <c r="I36" s="53"/>
    </row>
    <row r="37" spans="1:10" x14ac:dyDescent="0.25">
      <c r="A37" s="52"/>
    </row>
    <row r="38" spans="1:10" x14ac:dyDescent="0.25">
      <c r="A38" s="52"/>
      <c r="B38" s="53"/>
    </row>
    <row r="39" spans="1:10" x14ac:dyDescent="0.25">
      <c r="A39" s="52"/>
      <c r="C39" s="53"/>
      <c r="D39" s="53"/>
      <c r="E39" s="53"/>
      <c r="F39" s="53"/>
      <c r="G39" s="53"/>
      <c r="H39" s="53"/>
      <c r="I39" s="53"/>
    </row>
    <row r="40" spans="1:10" x14ac:dyDescent="0.25">
      <c r="A40" s="52"/>
      <c r="C40" s="53"/>
      <c r="D40" s="53"/>
      <c r="E40" s="53"/>
      <c r="F40" s="53"/>
      <c r="G40" s="53"/>
      <c r="H40" s="67"/>
      <c r="I40" s="53"/>
      <c r="J40" s="50"/>
    </row>
    <row r="41" spans="1:10" x14ac:dyDescent="0.25">
      <c r="A41" s="52"/>
      <c r="B41" s="67"/>
      <c r="C41" s="67"/>
      <c r="D41" s="67"/>
      <c r="E41" s="67"/>
      <c r="F41" s="67"/>
      <c r="G41" s="55"/>
      <c r="H41" s="50"/>
      <c r="I41" s="55"/>
      <c r="J41" s="50"/>
    </row>
    <row r="42" spans="1:10" x14ac:dyDescent="0.25">
      <c r="I42" s="55"/>
    </row>
    <row r="43" spans="1:10" x14ac:dyDescent="0.25">
      <c r="C43" s="52"/>
      <c r="F43" s="52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I5" sqref="I5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8" max="10" width="16" customWidth="1"/>
    <col min="11" max="11" width="14.7109375" customWidth="1"/>
    <col min="12" max="12" width="11.5703125" bestFit="1" customWidth="1"/>
  </cols>
  <sheetData>
    <row r="1" spans="1:15" x14ac:dyDescent="0.25">
      <c r="A1" s="117" t="s">
        <v>39</v>
      </c>
      <c r="B1" s="117"/>
      <c r="C1" s="117"/>
      <c r="D1" s="117"/>
      <c r="E1" s="117"/>
      <c r="F1" s="117"/>
      <c r="G1" s="117"/>
      <c r="J1" s="52"/>
      <c r="K1" s="52"/>
      <c r="L1" s="52"/>
      <c r="M1" s="52"/>
    </row>
    <row r="2" spans="1:15" x14ac:dyDescent="0.25">
      <c r="A2" s="118" t="s">
        <v>40</v>
      </c>
      <c r="B2" s="121" t="s">
        <v>2</v>
      </c>
      <c r="C2" s="121"/>
      <c r="D2" s="121" t="s">
        <v>3</v>
      </c>
      <c r="E2" s="121"/>
      <c r="F2" s="121" t="s">
        <v>5</v>
      </c>
      <c r="G2" s="121"/>
      <c r="J2" s="52"/>
      <c r="N2" s="52"/>
    </row>
    <row r="3" spans="1:15" x14ac:dyDescent="0.25">
      <c r="A3" s="119"/>
      <c r="B3" s="116" t="s">
        <v>187</v>
      </c>
      <c r="C3" s="116" t="s">
        <v>188</v>
      </c>
      <c r="D3" s="116" t="s">
        <v>187</v>
      </c>
      <c r="E3" s="116" t="s">
        <v>188</v>
      </c>
      <c r="F3" s="116" t="s">
        <v>187</v>
      </c>
      <c r="G3" s="116" t="s">
        <v>188</v>
      </c>
      <c r="I3" s="29"/>
      <c r="J3" s="53"/>
      <c r="K3" s="53"/>
      <c r="N3" s="52"/>
    </row>
    <row r="4" spans="1:15" x14ac:dyDescent="0.25">
      <c r="A4" s="120"/>
      <c r="B4" s="116"/>
      <c r="C4" s="116"/>
      <c r="D4" s="116"/>
      <c r="E4" s="116"/>
      <c r="F4" s="116"/>
      <c r="G4" s="116"/>
      <c r="I4" s="53"/>
      <c r="J4" s="53"/>
      <c r="K4" s="53"/>
      <c r="L4" s="53"/>
      <c r="M4" s="53"/>
    </row>
    <row r="5" spans="1:15" x14ac:dyDescent="0.25">
      <c r="A5" s="43" t="s">
        <v>24</v>
      </c>
      <c r="B5" s="64">
        <v>2383857.23092</v>
      </c>
      <c r="C5" s="64">
        <v>1923363.26767</v>
      </c>
      <c r="D5" s="64">
        <v>373463.95998000004</v>
      </c>
      <c r="E5" s="64">
        <v>324176.97129000002</v>
      </c>
      <c r="F5" s="64">
        <f>+D5-B5</f>
        <v>-2010393.27094</v>
      </c>
      <c r="G5" s="64">
        <f>+E5-C5</f>
        <v>-1599186.29638</v>
      </c>
      <c r="I5" s="53"/>
      <c r="J5" s="53"/>
    </row>
    <row r="6" spans="1:15" x14ac:dyDescent="0.25">
      <c r="A6" s="43" t="s">
        <v>41</v>
      </c>
      <c r="B6" s="64">
        <v>1147704.02049</v>
      </c>
      <c r="C6" s="64">
        <v>866638.20159000007</v>
      </c>
      <c r="D6" s="64">
        <v>147038.04724000001</v>
      </c>
      <c r="E6" s="64">
        <v>127836.43289</v>
      </c>
      <c r="F6" s="64">
        <f t="shared" ref="F6:F42" si="0">+D6-B6</f>
        <v>-1000665.97325</v>
      </c>
      <c r="G6" s="64">
        <f t="shared" ref="G6:G42" si="1">+E6-C6</f>
        <v>-738801.76870000013</v>
      </c>
      <c r="I6" s="53"/>
      <c r="J6" s="53"/>
      <c r="N6" s="53"/>
      <c r="O6" s="29"/>
    </row>
    <row r="7" spans="1:15" x14ac:dyDescent="0.25">
      <c r="A7" s="44" t="s">
        <v>42</v>
      </c>
      <c r="B7" s="97">
        <v>43712.09418</v>
      </c>
      <c r="C7" s="97">
        <v>38188.618560000003</v>
      </c>
      <c r="D7" s="97">
        <v>2835.5065399999999</v>
      </c>
      <c r="E7" s="97">
        <v>10415.143300000002</v>
      </c>
      <c r="F7" s="73">
        <f t="shared" si="0"/>
        <v>-40876.587639999998</v>
      </c>
      <c r="G7" s="73">
        <f t="shared" si="1"/>
        <v>-27773.475259999999</v>
      </c>
      <c r="I7" s="53"/>
      <c r="J7" s="53"/>
    </row>
    <row r="8" spans="1:15" x14ac:dyDescent="0.25">
      <c r="A8" s="44" t="s">
        <v>43</v>
      </c>
      <c r="B8" s="97">
        <v>15812.65965</v>
      </c>
      <c r="C8" s="97">
        <v>16663.309219999999</v>
      </c>
      <c r="D8" s="97">
        <v>751.93436999999994</v>
      </c>
      <c r="E8" s="97">
        <v>393.99669</v>
      </c>
      <c r="F8" s="73">
        <f t="shared" si="0"/>
        <v>-15060.725279999999</v>
      </c>
      <c r="G8" s="73">
        <f t="shared" si="1"/>
        <v>-16269.312529999999</v>
      </c>
      <c r="I8" s="53"/>
      <c r="J8" s="53"/>
    </row>
    <row r="9" spans="1:15" x14ac:dyDescent="0.25">
      <c r="A9" s="44" t="s">
        <v>44</v>
      </c>
      <c r="B9" s="97">
        <v>13755.161109999999</v>
      </c>
      <c r="C9" s="97">
        <v>10416.993539999999</v>
      </c>
      <c r="D9" s="97">
        <v>1630.6651200000001</v>
      </c>
      <c r="E9" s="97">
        <v>442.1352</v>
      </c>
      <c r="F9" s="73">
        <f t="shared" si="0"/>
        <v>-12124.495989999999</v>
      </c>
      <c r="G9" s="73">
        <f t="shared" si="1"/>
        <v>-9974.8583399999989</v>
      </c>
      <c r="I9" s="53"/>
      <c r="J9" s="53"/>
    </row>
    <row r="10" spans="1:15" x14ac:dyDescent="0.25">
      <c r="A10" s="44" t="s">
        <v>45</v>
      </c>
      <c r="B10" s="97">
        <v>38310.937290000002</v>
      </c>
      <c r="C10" s="97">
        <v>22070.63132</v>
      </c>
      <c r="D10" s="97">
        <v>17999.320600000003</v>
      </c>
      <c r="E10" s="97">
        <v>8990.8275599999997</v>
      </c>
      <c r="F10" s="73">
        <f t="shared" si="0"/>
        <v>-20311.616689999999</v>
      </c>
      <c r="G10" s="73">
        <f t="shared" si="1"/>
        <v>-13079.803760000001</v>
      </c>
      <c r="I10" s="53"/>
      <c r="J10" s="53"/>
    </row>
    <row r="11" spans="1:15" x14ac:dyDescent="0.25">
      <c r="A11" s="44" t="s">
        <v>46</v>
      </c>
      <c r="B11" s="97">
        <v>8535.8483400000005</v>
      </c>
      <c r="C11" s="97">
        <v>6791.9917999999998</v>
      </c>
      <c r="D11" s="97">
        <v>966.72463000000005</v>
      </c>
      <c r="E11" s="97">
        <v>745.60182999999995</v>
      </c>
      <c r="F11" s="73">
        <f t="shared" si="0"/>
        <v>-7569.1237100000008</v>
      </c>
      <c r="G11" s="73">
        <f t="shared" si="1"/>
        <v>-6046.3899700000002</v>
      </c>
      <c r="I11" s="53"/>
      <c r="J11" s="53"/>
    </row>
    <row r="12" spans="1:15" x14ac:dyDescent="0.25">
      <c r="A12" s="44" t="s">
        <v>47</v>
      </c>
      <c r="B12" s="97">
        <v>936.83627999999999</v>
      </c>
      <c r="C12" s="97">
        <v>324.17126000000002</v>
      </c>
      <c r="D12" s="97">
        <v>2.2450000000000001</v>
      </c>
      <c r="E12" s="97">
        <v>32.952809999999999</v>
      </c>
      <c r="F12" s="73">
        <f t="shared" si="0"/>
        <v>-934.59127999999998</v>
      </c>
      <c r="G12" s="73">
        <f t="shared" si="1"/>
        <v>-291.21845000000002</v>
      </c>
      <c r="I12" s="53"/>
      <c r="J12" s="53"/>
    </row>
    <row r="13" spans="1:15" x14ac:dyDescent="0.25">
      <c r="A13" s="44" t="s">
        <v>48</v>
      </c>
      <c r="B13" s="97">
        <v>4301.5249100000001</v>
      </c>
      <c r="C13" s="97">
        <v>2679.0906099999997</v>
      </c>
      <c r="D13" s="97">
        <v>372.64375000000001</v>
      </c>
      <c r="E13" s="97">
        <v>9.1793999999999993</v>
      </c>
      <c r="F13" s="73">
        <f t="shared" si="0"/>
        <v>-3928.8811599999999</v>
      </c>
      <c r="G13" s="73">
        <f t="shared" si="1"/>
        <v>-2669.9112099999998</v>
      </c>
      <c r="I13" s="53"/>
      <c r="J13" s="53"/>
    </row>
    <row r="14" spans="1:15" x14ac:dyDescent="0.25">
      <c r="A14" s="44" t="s">
        <v>49</v>
      </c>
      <c r="B14" s="97">
        <v>54358.628929999999</v>
      </c>
      <c r="C14" s="97">
        <v>40619.311999999998</v>
      </c>
      <c r="D14" s="97">
        <v>1447.4127100000001</v>
      </c>
      <c r="E14" s="97">
        <v>468.98818</v>
      </c>
      <c r="F14" s="73">
        <f t="shared" si="0"/>
        <v>-52911.216220000002</v>
      </c>
      <c r="G14" s="73">
        <f t="shared" si="1"/>
        <v>-40150.323819999998</v>
      </c>
      <c r="I14" s="53"/>
      <c r="J14" s="53"/>
    </row>
    <row r="15" spans="1:15" x14ac:dyDescent="0.25">
      <c r="A15" s="44" t="s">
        <v>50</v>
      </c>
      <c r="B15" s="97">
        <v>142692.4338</v>
      </c>
      <c r="C15" s="97">
        <v>83177.050709999996</v>
      </c>
      <c r="D15" s="97">
        <v>2058.5953799999997</v>
      </c>
      <c r="E15" s="97">
        <v>3290.1085099999996</v>
      </c>
      <c r="F15" s="73">
        <f t="shared" si="0"/>
        <v>-140633.83841999999</v>
      </c>
      <c r="G15" s="73">
        <f t="shared" si="1"/>
        <v>-79886.94219999999</v>
      </c>
      <c r="I15" s="53"/>
      <c r="J15" s="53"/>
    </row>
    <row r="16" spans="1:15" x14ac:dyDescent="0.25">
      <c r="A16" s="44" t="s">
        <v>51</v>
      </c>
      <c r="B16" s="97">
        <v>38450.478539999996</v>
      </c>
      <c r="C16" s="97">
        <v>35923.816220000001</v>
      </c>
      <c r="D16" s="97">
        <v>2159.2137200000002</v>
      </c>
      <c r="E16" s="97">
        <v>1980.5903500000002</v>
      </c>
      <c r="F16" s="73">
        <f t="shared" si="0"/>
        <v>-36291.264819999997</v>
      </c>
      <c r="G16" s="73">
        <f t="shared" si="1"/>
        <v>-33943.225870000002</v>
      </c>
      <c r="I16" s="53"/>
      <c r="J16" s="53"/>
    </row>
    <row r="17" spans="1:10" x14ac:dyDescent="0.25">
      <c r="A17" s="44" t="s">
        <v>52</v>
      </c>
      <c r="B17" s="97">
        <v>6192.3514999999998</v>
      </c>
      <c r="C17" s="97">
        <v>5305.7641199999998</v>
      </c>
      <c r="D17" s="97">
        <v>5.1817700000000002</v>
      </c>
      <c r="E17" s="97">
        <v>5.3024100000000001</v>
      </c>
      <c r="F17" s="73">
        <f t="shared" si="0"/>
        <v>-6187.1697299999996</v>
      </c>
      <c r="G17" s="73">
        <f t="shared" si="1"/>
        <v>-5300.4617099999996</v>
      </c>
      <c r="I17" s="53"/>
      <c r="J17" s="53"/>
    </row>
    <row r="18" spans="1:10" x14ac:dyDescent="0.25">
      <c r="A18" s="44" t="s">
        <v>53</v>
      </c>
      <c r="B18" s="97">
        <v>170941.95925000001</v>
      </c>
      <c r="C18" s="97">
        <v>124819.13648</v>
      </c>
      <c r="D18" s="97">
        <v>10624.199210000001</v>
      </c>
      <c r="E18" s="97">
        <v>9249.1296999999995</v>
      </c>
      <c r="F18" s="73">
        <f t="shared" si="0"/>
        <v>-160317.76004000002</v>
      </c>
      <c r="G18" s="73">
        <f t="shared" si="1"/>
        <v>-115570.00678</v>
      </c>
      <c r="I18" s="53"/>
      <c r="J18" s="53"/>
    </row>
    <row r="19" spans="1:10" x14ac:dyDescent="0.25">
      <c r="A19" s="44" t="s">
        <v>54</v>
      </c>
      <c r="B19" s="97">
        <v>617.90616</v>
      </c>
      <c r="C19" s="97">
        <v>212.16495</v>
      </c>
      <c r="D19" s="97">
        <v>366.23246</v>
      </c>
      <c r="E19" s="97">
        <v>143.95774</v>
      </c>
      <c r="F19" s="73">
        <f t="shared" si="0"/>
        <v>-251.6737</v>
      </c>
      <c r="G19" s="73">
        <f t="shared" si="1"/>
        <v>-68.207210000000003</v>
      </c>
      <c r="I19" s="53"/>
      <c r="J19" s="53"/>
    </row>
    <row r="20" spans="1:10" x14ac:dyDescent="0.25">
      <c r="A20" s="44" t="s">
        <v>55</v>
      </c>
      <c r="B20" s="97">
        <v>866.13305000000003</v>
      </c>
      <c r="C20" s="97">
        <v>633.19098999999994</v>
      </c>
      <c r="D20" s="97">
        <v>0.60199999999999998</v>
      </c>
      <c r="E20" s="97">
        <v>1.27498</v>
      </c>
      <c r="F20" s="73">
        <f t="shared" si="0"/>
        <v>-865.53105000000005</v>
      </c>
      <c r="G20" s="73">
        <f t="shared" si="1"/>
        <v>-631.91600999999991</v>
      </c>
      <c r="I20" s="53"/>
      <c r="J20" s="53"/>
    </row>
    <row r="21" spans="1:10" x14ac:dyDescent="0.25">
      <c r="A21" s="44" t="s">
        <v>56</v>
      </c>
      <c r="B21" s="97">
        <v>1132.79844</v>
      </c>
      <c r="C21" s="97">
        <v>979.67472999999995</v>
      </c>
      <c r="D21" s="97">
        <v>457.52114</v>
      </c>
      <c r="E21" s="97">
        <v>84.521389999999997</v>
      </c>
      <c r="F21" s="73">
        <f t="shared" si="0"/>
        <v>-675.27729999999997</v>
      </c>
      <c r="G21" s="73">
        <f t="shared" si="1"/>
        <v>-895.15333999999996</v>
      </c>
      <c r="I21" s="53"/>
      <c r="J21" s="53"/>
    </row>
    <row r="22" spans="1:10" x14ac:dyDescent="0.25">
      <c r="A22" s="44" t="s">
        <v>57</v>
      </c>
      <c r="B22" s="97">
        <v>787.52872000000002</v>
      </c>
      <c r="C22" s="97">
        <v>518.47992999999997</v>
      </c>
      <c r="D22" s="97">
        <v>110.47892999999999</v>
      </c>
      <c r="E22" s="97">
        <v>180.62779</v>
      </c>
      <c r="F22" s="73">
        <f t="shared" si="0"/>
        <v>-677.04979000000003</v>
      </c>
      <c r="G22" s="73">
        <f t="shared" si="1"/>
        <v>-337.85213999999996</v>
      </c>
      <c r="I22" s="53"/>
      <c r="J22" s="53"/>
    </row>
    <row r="23" spans="1:10" x14ac:dyDescent="0.25">
      <c r="A23" s="44" t="s">
        <v>58</v>
      </c>
      <c r="B23" s="97">
        <v>21340.80485</v>
      </c>
      <c r="C23" s="97">
        <v>20123.35094</v>
      </c>
      <c r="D23" s="97">
        <v>41656.430240000002</v>
      </c>
      <c r="E23" s="97">
        <v>21432.446690000001</v>
      </c>
      <c r="F23" s="73">
        <f t="shared" si="0"/>
        <v>20315.625390000001</v>
      </c>
      <c r="G23" s="73">
        <f t="shared" si="1"/>
        <v>1309.0957500000004</v>
      </c>
      <c r="I23" s="53"/>
      <c r="J23" s="53"/>
    </row>
    <row r="24" spans="1:10" x14ac:dyDescent="0.25">
      <c r="A24" s="44" t="s">
        <v>59</v>
      </c>
      <c r="B24" s="97">
        <v>24.609220000000001</v>
      </c>
      <c r="C24" s="97">
        <v>4.6240500000000004</v>
      </c>
      <c r="D24" s="97">
        <v>413.68806000000001</v>
      </c>
      <c r="E24" s="97">
        <v>825.66376000000002</v>
      </c>
      <c r="F24" s="73">
        <f t="shared" si="0"/>
        <v>389.07884000000001</v>
      </c>
      <c r="G24" s="73">
        <f t="shared" si="1"/>
        <v>821.03971000000001</v>
      </c>
      <c r="I24" s="53"/>
      <c r="J24" s="53"/>
    </row>
    <row r="25" spans="1:10" x14ac:dyDescent="0.25">
      <c r="A25" s="44" t="s">
        <v>60</v>
      </c>
      <c r="B25" s="97">
        <v>222030.41797000001</v>
      </c>
      <c r="C25" s="97">
        <v>183550.65556000001</v>
      </c>
      <c r="D25" s="97">
        <v>15119.272630000001</v>
      </c>
      <c r="E25" s="97">
        <v>15788.597539999999</v>
      </c>
      <c r="F25" s="73">
        <f t="shared" si="0"/>
        <v>-206911.14534000002</v>
      </c>
      <c r="G25" s="73">
        <f t="shared" si="1"/>
        <v>-167762.05802000003</v>
      </c>
      <c r="I25" s="53"/>
      <c r="J25" s="53"/>
    </row>
    <row r="26" spans="1:10" x14ac:dyDescent="0.25">
      <c r="A26" s="44" t="s">
        <v>61</v>
      </c>
      <c r="B26" s="97">
        <v>44822.296499999997</v>
      </c>
      <c r="C26" s="97">
        <v>34753.811900000001</v>
      </c>
      <c r="D26" s="97">
        <v>12834.59512</v>
      </c>
      <c r="E26" s="97">
        <v>11231.648439999999</v>
      </c>
      <c r="F26" s="73">
        <f t="shared" si="0"/>
        <v>-31987.701379999999</v>
      </c>
      <c r="G26" s="73">
        <f t="shared" si="1"/>
        <v>-23522.163460000003</v>
      </c>
      <c r="I26" s="53"/>
      <c r="J26" s="53"/>
    </row>
    <row r="27" spans="1:10" x14ac:dyDescent="0.25">
      <c r="A27" s="44" t="s">
        <v>62</v>
      </c>
      <c r="B27" s="97">
        <v>4937.46414</v>
      </c>
      <c r="C27" s="97">
        <v>2546.9862000000003</v>
      </c>
      <c r="D27" s="97">
        <v>17.47438</v>
      </c>
      <c r="E27" s="97">
        <v>0.18856000000000001</v>
      </c>
      <c r="F27" s="73">
        <f t="shared" si="0"/>
        <v>-4919.9897600000004</v>
      </c>
      <c r="G27" s="73">
        <f t="shared" si="1"/>
        <v>-2546.7976400000002</v>
      </c>
      <c r="I27" s="53"/>
      <c r="J27" s="53"/>
    </row>
    <row r="28" spans="1:10" x14ac:dyDescent="0.25">
      <c r="A28" s="44" t="s">
        <v>63</v>
      </c>
      <c r="B28" s="97">
        <v>138217.65234</v>
      </c>
      <c r="C28" s="97">
        <v>104537.29727</v>
      </c>
      <c r="D28" s="97">
        <v>2603.31756</v>
      </c>
      <c r="E28" s="97">
        <v>2548.2464799999998</v>
      </c>
      <c r="F28" s="73">
        <f t="shared" si="0"/>
        <v>-135614.33478</v>
      </c>
      <c r="G28" s="73">
        <f t="shared" si="1"/>
        <v>-101989.05078999999</v>
      </c>
      <c r="I28" s="53"/>
      <c r="J28" s="53"/>
    </row>
    <row r="29" spans="1:10" x14ac:dyDescent="0.25">
      <c r="A29" s="44" t="s">
        <v>64</v>
      </c>
      <c r="B29" s="97">
        <v>31217.282930000001</v>
      </c>
      <c r="C29" s="97">
        <v>20284.05343</v>
      </c>
      <c r="D29" s="97">
        <v>569.14126999999996</v>
      </c>
      <c r="E29" s="97">
        <v>1124.1338600000001</v>
      </c>
      <c r="F29" s="73">
        <f t="shared" si="0"/>
        <v>-30648.141660000001</v>
      </c>
      <c r="G29" s="73">
        <f t="shared" si="1"/>
        <v>-19159.919569999998</v>
      </c>
      <c r="I29" s="53"/>
      <c r="J29" s="53"/>
    </row>
    <row r="30" spans="1:10" x14ac:dyDescent="0.25">
      <c r="A30" s="44" t="s">
        <v>65</v>
      </c>
      <c r="B30" s="97">
        <v>7012.8077400000002</v>
      </c>
      <c r="C30" s="97">
        <v>5751.2560999999996</v>
      </c>
      <c r="D30" s="97">
        <v>46.936999999999998</v>
      </c>
      <c r="E30" s="97">
        <v>195.02782999999999</v>
      </c>
      <c r="F30" s="73">
        <f t="shared" si="0"/>
        <v>-6965.8707400000003</v>
      </c>
      <c r="G30" s="73">
        <f t="shared" si="1"/>
        <v>-5556.2282699999996</v>
      </c>
      <c r="I30" s="53"/>
      <c r="J30" s="53"/>
    </row>
    <row r="31" spans="1:10" x14ac:dyDescent="0.25">
      <c r="A31" s="44" t="s">
        <v>66</v>
      </c>
      <c r="B31" s="97">
        <v>50804.647799999999</v>
      </c>
      <c r="C31" s="97">
        <v>37180.094250000002</v>
      </c>
      <c r="D31" s="97">
        <v>22265.270639999999</v>
      </c>
      <c r="E31" s="97">
        <v>32330.71587</v>
      </c>
      <c r="F31" s="73">
        <f t="shared" si="0"/>
        <v>-28539.37716</v>
      </c>
      <c r="G31" s="73">
        <f t="shared" si="1"/>
        <v>-4849.3783800000019</v>
      </c>
      <c r="I31" s="53"/>
      <c r="J31" s="53"/>
    </row>
    <row r="32" spans="1:10" x14ac:dyDescent="0.25">
      <c r="A32" s="44" t="s">
        <v>67</v>
      </c>
      <c r="B32" s="97">
        <v>43767.710359999997</v>
      </c>
      <c r="C32" s="97">
        <v>39728.464180000003</v>
      </c>
      <c r="D32" s="97">
        <v>921.26756</v>
      </c>
      <c r="E32" s="97">
        <v>595.50963999999999</v>
      </c>
      <c r="F32" s="73">
        <f t="shared" si="0"/>
        <v>-42846.442799999997</v>
      </c>
      <c r="G32" s="73">
        <f t="shared" si="1"/>
        <v>-39132.954540000006</v>
      </c>
      <c r="I32" s="53"/>
      <c r="J32" s="53"/>
    </row>
    <row r="33" spans="1:14" x14ac:dyDescent="0.25">
      <c r="A33" s="44" t="s">
        <v>68</v>
      </c>
      <c r="B33" s="97">
        <v>14378.385289999998</v>
      </c>
      <c r="C33" s="97">
        <v>11699.658089999999</v>
      </c>
      <c r="D33" s="97">
        <v>2847.5333700000001</v>
      </c>
      <c r="E33" s="97">
        <v>2144.5353799999998</v>
      </c>
      <c r="F33" s="73">
        <f t="shared" si="0"/>
        <v>-11530.851919999997</v>
      </c>
      <c r="G33" s="73">
        <f t="shared" si="1"/>
        <v>-9555.1227099999996</v>
      </c>
      <c r="I33" s="53"/>
      <c r="J33" s="53"/>
    </row>
    <row r="34" spans="1:14" x14ac:dyDescent="0.25">
      <c r="A34" s="44" t="s">
        <v>69</v>
      </c>
      <c r="B34" s="97">
        <v>27744.661199999999</v>
      </c>
      <c r="C34" s="97">
        <v>17154.553179999999</v>
      </c>
      <c r="D34" s="97">
        <v>5954.6420799999996</v>
      </c>
      <c r="E34" s="97">
        <v>3185.3809999999999</v>
      </c>
      <c r="F34" s="73">
        <f t="shared" si="0"/>
        <v>-21790.019119999997</v>
      </c>
      <c r="G34" s="73">
        <f t="shared" si="1"/>
        <v>-13969.17218</v>
      </c>
      <c r="I34" s="53"/>
      <c r="J34" s="53"/>
    </row>
    <row r="35" spans="1:14" x14ac:dyDescent="0.25">
      <c r="A35" s="43" t="s">
        <v>70</v>
      </c>
      <c r="B35" s="64">
        <v>683411.05227999995</v>
      </c>
      <c r="C35" s="64">
        <v>553963.94054999994</v>
      </c>
      <c r="D35" s="64">
        <v>163268.69431999998</v>
      </c>
      <c r="E35" s="64">
        <v>144336.73087</v>
      </c>
      <c r="F35" s="74">
        <f t="shared" si="0"/>
        <v>-520142.35795999994</v>
      </c>
      <c r="G35" s="74">
        <f t="shared" si="1"/>
        <v>-409627.20967999997</v>
      </c>
      <c r="I35" s="53"/>
      <c r="J35" s="53"/>
    </row>
    <row r="36" spans="1:14" x14ac:dyDescent="0.25">
      <c r="A36" s="44" t="s">
        <v>71</v>
      </c>
      <c r="B36" s="97">
        <v>38731.404999999999</v>
      </c>
      <c r="C36" s="97">
        <v>36485.081330000001</v>
      </c>
      <c r="D36" s="97">
        <v>12171.081480000001</v>
      </c>
      <c r="E36" s="97">
        <v>11026.74287</v>
      </c>
      <c r="F36" s="73">
        <f t="shared" si="0"/>
        <v>-26560.323519999998</v>
      </c>
      <c r="G36" s="73">
        <f t="shared" si="1"/>
        <v>-25458.338459999999</v>
      </c>
      <c r="I36" s="53"/>
      <c r="J36" s="53"/>
    </row>
    <row r="37" spans="1:14" x14ac:dyDescent="0.25">
      <c r="A37" s="44" t="s">
        <v>72</v>
      </c>
      <c r="B37" s="97">
        <v>150323.24087000001</v>
      </c>
      <c r="C37" s="97">
        <v>109278.66723000001</v>
      </c>
      <c r="D37" s="97">
        <v>27478.323700000001</v>
      </c>
      <c r="E37" s="97">
        <v>19272.30805</v>
      </c>
      <c r="F37" s="73">
        <f t="shared" si="0"/>
        <v>-122844.91717</v>
      </c>
      <c r="G37" s="73">
        <f t="shared" si="1"/>
        <v>-90006.359179999999</v>
      </c>
      <c r="I37" s="53"/>
      <c r="J37" s="53"/>
    </row>
    <row r="38" spans="1:14" x14ac:dyDescent="0.25">
      <c r="A38" s="44" t="s">
        <v>73</v>
      </c>
      <c r="B38" s="97">
        <v>762.02801999999997</v>
      </c>
      <c r="C38" s="97">
        <v>302.61099999999999</v>
      </c>
      <c r="D38" s="97">
        <v>0</v>
      </c>
      <c r="E38" s="97">
        <v>13.554790000000001</v>
      </c>
      <c r="F38" s="73">
        <f t="shared" si="0"/>
        <v>-762.02801999999997</v>
      </c>
      <c r="G38" s="73">
        <f t="shared" si="1"/>
        <v>-289.05620999999996</v>
      </c>
      <c r="I38" s="53"/>
      <c r="J38" s="53"/>
    </row>
    <row r="39" spans="1:14" x14ac:dyDescent="0.25">
      <c r="A39" s="44" t="s">
        <v>74</v>
      </c>
      <c r="B39" s="97">
        <v>27704.547719999999</v>
      </c>
      <c r="C39" s="97">
        <v>23421.07372</v>
      </c>
      <c r="D39" s="97">
        <v>4784.0893499999993</v>
      </c>
      <c r="E39" s="97">
        <v>4480.3883299999998</v>
      </c>
      <c r="F39" s="73">
        <f t="shared" si="0"/>
        <v>-22920.45837</v>
      </c>
      <c r="G39" s="73">
        <f t="shared" si="1"/>
        <v>-18940.685389999999</v>
      </c>
      <c r="I39" s="53"/>
      <c r="J39" s="53"/>
    </row>
    <row r="40" spans="1:14" x14ac:dyDescent="0.25">
      <c r="A40" s="44" t="s">
        <v>75</v>
      </c>
      <c r="B40" s="97">
        <v>460699.18627000001</v>
      </c>
      <c r="C40" s="97">
        <v>378221.13944</v>
      </c>
      <c r="D40" s="97">
        <v>93164.03134999999</v>
      </c>
      <c r="E40" s="97">
        <v>88624.56018</v>
      </c>
      <c r="F40" s="73">
        <f t="shared" si="0"/>
        <v>-367535.15492</v>
      </c>
      <c r="G40" s="73">
        <f t="shared" si="1"/>
        <v>-289596.57926000003</v>
      </c>
      <c r="I40" s="53"/>
      <c r="J40" s="53"/>
    </row>
    <row r="41" spans="1:14" x14ac:dyDescent="0.25">
      <c r="A41" s="44" t="s">
        <v>76</v>
      </c>
      <c r="B41" s="97">
        <v>5190.6444000000001</v>
      </c>
      <c r="C41" s="97">
        <v>6255.3678300000001</v>
      </c>
      <c r="D41" s="97">
        <v>25671.168440000001</v>
      </c>
      <c r="E41" s="97">
        <v>20919.176649999998</v>
      </c>
      <c r="F41" s="73">
        <f t="shared" si="0"/>
        <v>20480.52404</v>
      </c>
      <c r="G41" s="73">
        <f t="shared" si="1"/>
        <v>14663.808819999998</v>
      </c>
      <c r="I41" s="53"/>
      <c r="J41" s="53"/>
      <c r="K41" s="53"/>
      <c r="L41" s="53"/>
      <c r="M41" s="53"/>
      <c r="N41" s="53"/>
    </row>
    <row r="42" spans="1:14" x14ac:dyDescent="0.25">
      <c r="A42" s="43" t="s">
        <v>77</v>
      </c>
      <c r="B42" s="75">
        <f>+B5-B6-B35</f>
        <v>552742.15815000003</v>
      </c>
      <c r="C42" s="75">
        <f t="shared" ref="C42:E42" si="2">+C5-C6-C35</f>
        <v>502761.12552999984</v>
      </c>
      <c r="D42" s="75">
        <f t="shared" si="2"/>
        <v>63157.218420000048</v>
      </c>
      <c r="E42" s="75">
        <f t="shared" si="2"/>
        <v>52003.80753000002</v>
      </c>
      <c r="F42" s="74">
        <f t="shared" si="0"/>
        <v>-489584.93972999998</v>
      </c>
      <c r="G42" s="74">
        <f t="shared" si="1"/>
        <v>-450757.31799999985</v>
      </c>
      <c r="I42" s="53"/>
      <c r="J42" s="53"/>
      <c r="N42" s="53"/>
    </row>
    <row r="44" spans="1:14" x14ac:dyDescent="0.25">
      <c r="A44" s="13" t="s">
        <v>18</v>
      </c>
    </row>
    <row r="45" spans="1:14" x14ac:dyDescent="0.25">
      <c r="B45" s="53"/>
      <c r="C45" s="53"/>
      <c r="D45" s="53"/>
      <c r="E45" s="53"/>
      <c r="F45" s="53"/>
      <c r="G45" s="53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A16" workbookViewId="0">
      <selection activeCell="L41" sqref="L41"/>
    </sheetView>
  </sheetViews>
  <sheetFormatPr defaultRowHeight="15" x14ac:dyDescent="0.25"/>
  <cols>
    <col min="1" max="1" width="41.140625" customWidth="1"/>
    <col min="2" max="2" width="14.7109375" customWidth="1"/>
    <col min="3" max="3" width="12.7109375" customWidth="1"/>
    <col min="4" max="4" width="12.7109375" style="80" customWidth="1"/>
    <col min="5" max="6" width="13.140625" customWidth="1"/>
    <col min="7" max="7" width="13.140625" style="49" customWidth="1"/>
    <col min="8" max="8" width="9.140625" customWidth="1"/>
    <col min="9" max="9" width="9.140625" style="60" customWidth="1"/>
    <col min="10" max="11" width="11.5703125" customWidth="1"/>
    <col min="12" max="12" width="15.28515625" style="50" bestFit="1" customWidth="1"/>
    <col min="13" max="13" width="14.28515625" style="50" bestFit="1" customWidth="1"/>
    <col min="14" max="14" width="15.28515625" style="50" bestFit="1" customWidth="1"/>
    <col min="15" max="15" width="14.28515625" style="50" bestFit="1" customWidth="1"/>
  </cols>
  <sheetData>
    <row r="1" spans="1:18" x14ac:dyDescent="0.25">
      <c r="A1" s="17" t="s">
        <v>78</v>
      </c>
      <c r="B1" s="32"/>
      <c r="C1" s="33"/>
      <c r="D1" s="76"/>
      <c r="E1" s="33"/>
      <c r="F1" s="33"/>
      <c r="G1" s="56"/>
      <c r="I1" s="60" t="s">
        <v>183</v>
      </c>
    </row>
    <row r="2" spans="1:18" x14ac:dyDescent="0.25">
      <c r="A2" s="118" t="s">
        <v>79</v>
      </c>
      <c r="B2" s="114" t="s">
        <v>80</v>
      </c>
      <c r="C2" s="122"/>
      <c r="D2" s="123"/>
      <c r="E2" s="124" t="s">
        <v>81</v>
      </c>
      <c r="F2" s="125"/>
      <c r="G2" s="126"/>
      <c r="J2" s="52"/>
      <c r="K2" s="52"/>
    </row>
    <row r="3" spans="1:18" ht="15" customHeight="1" x14ac:dyDescent="0.25">
      <c r="A3" s="119"/>
      <c r="B3" s="127" t="s">
        <v>187</v>
      </c>
      <c r="C3" s="129" t="s">
        <v>188</v>
      </c>
      <c r="D3" s="77" t="s">
        <v>188</v>
      </c>
      <c r="E3" s="127" t="s">
        <v>187</v>
      </c>
      <c r="F3" s="129" t="s">
        <v>188</v>
      </c>
      <c r="G3" s="57" t="s">
        <v>188</v>
      </c>
      <c r="J3" s="52"/>
      <c r="K3" s="66"/>
    </row>
    <row r="4" spans="1:18" ht="14.25" customHeight="1" x14ac:dyDescent="0.25">
      <c r="A4" s="120"/>
      <c r="B4" s="128"/>
      <c r="C4" s="130"/>
      <c r="D4" s="78" t="s">
        <v>187</v>
      </c>
      <c r="E4" s="128"/>
      <c r="F4" s="130"/>
      <c r="G4" s="58" t="s">
        <v>187</v>
      </c>
      <c r="J4" s="46"/>
      <c r="K4" s="53"/>
    </row>
    <row r="5" spans="1:18" x14ac:dyDescent="0.25">
      <c r="A5" s="36"/>
      <c r="B5" s="37" t="s">
        <v>23</v>
      </c>
      <c r="C5" s="37" t="s">
        <v>23</v>
      </c>
      <c r="D5" s="79" t="s">
        <v>82</v>
      </c>
      <c r="E5" s="37" t="s">
        <v>23</v>
      </c>
      <c r="F5" s="37" t="s">
        <v>23</v>
      </c>
      <c r="G5" s="59" t="s">
        <v>82</v>
      </c>
      <c r="J5" s="94"/>
      <c r="K5" s="94"/>
      <c r="L5" s="95"/>
      <c r="M5" s="95"/>
      <c r="N5" s="95"/>
      <c r="O5" s="95"/>
    </row>
    <row r="6" spans="1:18" x14ac:dyDescent="0.25">
      <c r="A6" s="30" t="s">
        <v>83</v>
      </c>
      <c r="B6" s="64">
        <f>+B7+B18+B21+B31+B36+B40+B50+B60+B70+B79</f>
        <v>2383857.23092</v>
      </c>
      <c r="C6" s="64">
        <f t="shared" ref="C6:F6" si="0">+C7+C18+C21+C31+C36+C40+C50+C60+C70+C79</f>
        <v>1923363.2676700002</v>
      </c>
      <c r="D6" s="68">
        <v>80.68282121608928</v>
      </c>
      <c r="E6" s="64">
        <f t="shared" si="0"/>
        <v>373463.95997999999</v>
      </c>
      <c r="F6" s="64">
        <f t="shared" si="0"/>
        <v>324176.97128999996</v>
      </c>
      <c r="G6" s="98">
        <f>+F6/E6*100</f>
        <v>86.802745653786914</v>
      </c>
      <c r="I6" s="61"/>
      <c r="J6" s="94"/>
      <c r="K6" s="108"/>
      <c r="L6" s="95"/>
      <c r="M6" s="95"/>
      <c r="N6" s="95"/>
      <c r="O6" s="95"/>
      <c r="P6" s="53"/>
      <c r="Q6" s="53"/>
      <c r="R6" s="53"/>
    </row>
    <row r="7" spans="1:18" x14ac:dyDescent="0.25">
      <c r="A7" s="30" t="s">
        <v>84</v>
      </c>
      <c r="B7" s="71">
        <v>432802.89554</v>
      </c>
      <c r="C7" s="71">
        <v>359351.38251999998</v>
      </c>
      <c r="D7" s="68">
        <v>83.028876706484141</v>
      </c>
      <c r="E7" s="71">
        <v>22321.550620000002</v>
      </c>
      <c r="F7" s="71">
        <v>26053.551159999999</v>
      </c>
      <c r="G7" s="98">
        <f t="shared" ref="G7:G70" si="1">+F7/E7*100</f>
        <v>116.71927100197126</v>
      </c>
      <c r="I7" s="61"/>
      <c r="J7" s="94"/>
      <c r="K7" s="108"/>
      <c r="L7" s="95"/>
      <c r="M7" s="95"/>
      <c r="N7" s="95"/>
      <c r="O7" s="95"/>
    </row>
    <row r="8" spans="1:18" x14ac:dyDescent="0.25">
      <c r="A8" s="31" t="s">
        <v>85</v>
      </c>
      <c r="B8" s="72">
        <v>24810.975640000001</v>
      </c>
      <c r="C8" s="72">
        <v>22002.73864</v>
      </c>
      <c r="D8" s="69">
        <v>88.681472906399577</v>
      </c>
      <c r="E8" s="72">
        <v>88.650279999999995</v>
      </c>
      <c r="F8" s="72">
        <v>684.06111999999996</v>
      </c>
      <c r="G8" s="99">
        <f t="shared" si="1"/>
        <v>771.64011213500964</v>
      </c>
      <c r="I8" s="61"/>
      <c r="J8" s="94"/>
      <c r="K8" s="108"/>
      <c r="L8" s="95"/>
      <c r="M8" s="95"/>
      <c r="N8" s="95"/>
      <c r="O8" s="95"/>
    </row>
    <row r="9" spans="1:18" x14ac:dyDescent="0.25">
      <c r="A9" s="31" t="s">
        <v>86</v>
      </c>
      <c r="B9" s="72">
        <v>99966.456010000009</v>
      </c>
      <c r="C9" s="72">
        <v>81495.72464</v>
      </c>
      <c r="D9" s="69">
        <v>81.52307073069359</v>
      </c>
      <c r="E9" s="72">
        <v>11581.87293</v>
      </c>
      <c r="F9" s="72">
        <v>13780.9858</v>
      </c>
      <c r="G9" s="99">
        <f t="shared" si="1"/>
        <v>118.98754099005644</v>
      </c>
      <c r="I9" s="61"/>
      <c r="J9" s="94"/>
      <c r="K9" s="108"/>
      <c r="L9" s="95"/>
      <c r="M9" s="95"/>
      <c r="N9" s="95"/>
      <c r="O9" s="95"/>
    </row>
    <row r="10" spans="1:18" x14ac:dyDescent="0.25">
      <c r="A10" s="31" t="s">
        <v>87</v>
      </c>
      <c r="B10" s="72">
        <v>51268.806729999997</v>
      </c>
      <c r="C10" s="72">
        <v>39386.462180000002</v>
      </c>
      <c r="D10" s="69">
        <v>76.823442346577906</v>
      </c>
      <c r="E10" s="72">
        <v>133.97211999999999</v>
      </c>
      <c r="F10" s="72">
        <v>114.50105000000001</v>
      </c>
      <c r="G10" s="99">
        <f t="shared" si="1"/>
        <v>85.466326874576609</v>
      </c>
      <c r="I10" s="61"/>
      <c r="J10" s="94"/>
      <c r="K10" s="108"/>
      <c r="L10" s="95"/>
      <c r="M10" s="95"/>
      <c r="N10" s="95"/>
      <c r="O10" s="95"/>
    </row>
    <row r="11" spans="1:18" x14ac:dyDescent="0.25">
      <c r="A11" s="31" t="s">
        <v>88</v>
      </c>
      <c r="B11" s="72">
        <v>19807.103210000001</v>
      </c>
      <c r="C11" s="72">
        <v>9753.9174700000003</v>
      </c>
      <c r="D11" s="69">
        <v>49.244543064104121</v>
      </c>
      <c r="E11" s="72">
        <v>59.767830000000004</v>
      </c>
      <c r="F11" s="72">
        <v>93.80744</v>
      </c>
      <c r="G11" s="99">
        <f t="shared" si="1"/>
        <v>156.95306321142994</v>
      </c>
      <c r="I11" s="61"/>
      <c r="J11" s="94"/>
      <c r="K11" s="108"/>
      <c r="L11" s="95"/>
      <c r="M11" s="95"/>
      <c r="N11" s="95"/>
      <c r="O11" s="95"/>
    </row>
    <row r="12" spans="1:18" x14ac:dyDescent="0.25">
      <c r="A12" s="31" t="s">
        <v>89</v>
      </c>
      <c r="B12" s="72">
        <v>63283.585039999998</v>
      </c>
      <c r="C12" s="72">
        <v>54823.776299999998</v>
      </c>
      <c r="D12" s="69">
        <v>86.631906623727517</v>
      </c>
      <c r="E12" s="72">
        <v>438.19684999999998</v>
      </c>
      <c r="F12" s="72">
        <v>498.02987000000002</v>
      </c>
      <c r="G12" s="99">
        <f t="shared" si="1"/>
        <v>113.654370176326</v>
      </c>
      <c r="I12" s="61"/>
      <c r="J12" s="94"/>
      <c r="K12" s="108"/>
      <c r="L12" s="95"/>
      <c r="M12" s="95"/>
      <c r="N12" s="95"/>
      <c r="O12" s="95"/>
    </row>
    <row r="13" spans="1:18" x14ac:dyDescent="0.25">
      <c r="A13" s="31" t="s">
        <v>90</v>
      </c>
      <c r="B13" s="72">
        <v>70049.859420000008</v>
      </c>
      <c r="C13" s="72">
        <v>57269.305220000002</v>
      </c>
      <c r="D13" s="69">
        <v>81.75506088688735</v>
      </c>
      <c r="E13" s="72">
        <v>6000.23938</v>
      </c>
      <c r="F13" s="72">
        <v>7078.41309</v>
      </c>
      <c r="G13" s="99">
        <f t="shared" si="1"/>
        <v>117.96884493631651</v>
      </c>
      <c r="I13" s="61"/>
      <c r="J13" s="94"/>
      <c r="K13" s="108"/>
      <c r="L13" s="95"/>
      <c r="M13" s="95"/>
      <c r="N13" s="95"/>
      <c r="O13" s="95"/>
    </row>
    <row r="14" spans="1:18" x14ac:dyDescent="0.25">
      <c r="A14" s="31" t="s">
        <v>91</v>
      </c>
      <c r="B14" s="72">
        <v>9492.608470000001</v>
      </c>
      <c r="C14" s="72">
        <v>8774.8825399999987</v>
      </c>
      <c r="D14" s="69">
        <v>92.439107414276378</v>
      </c>
      <c r="E14" s="72">
        <v>82.180270000000007</v>
      </c>
      <c r="F14" s="72">
        <v>69.895600000000002</v>
      </c>
      <c r="G14" s="99">
        <f t="shared" si="1"/>
        <v>85.051557995611347</v>
      </c>
      <c r="I14" s="61"/>
      <c r="J14" s="94"/>
      <c r="K14" s="108"/>
      <c r="L14" s="95"/>
      <c r="M14" s="95"/>
      <c r="N14" s="95"/>
      <c r="O14" s="95"/>
    </row>
    <row r="15" spans="1:18" x14ac:dyDescent="0.25">
      <c r="A15" s="31" t="s">
        <v>92</v>
      </c>
      <c r="B15" s="72">
        <v>33802.486779999999</v>
      </c>
      <c r="C15" s="72">
        <v>26956.1518</v>
      </c>
      <c r="D15" s="69">
        <v>79.746061215677216</v>
      </c>
      <c r="E15" s="72">
        <v>1958.1773000000001</v>
      </c>
      <c r="F15" s="72">
        <v>2077.3683999999998</v>
      </c>
      <c r="G15" s="99">
        <f t="shared" si="1"/>
        <v>106.08683902116522</v>
      </c>
      <c r="I15" s="61"/>
      <c r="J15" s="94"/>
      <c r="K15" s="108"/>
      <c r="L15" s="95"/>
      <c r="M15" s="95"/>
      <c r="N15" s="95"/>
      <c r="O15" s="95"/>
    </row>
    <row r="16" spans="1:18" x14ac:dyDescent="0.25">
      <c r="A16" s="31" t="s">
        <v>93</v>
      </c>
      <c r="B16" s="72">
        <v>18439.281510000001</v>
      </c>
      <c r="C16" s="72">
        <v>20020.122820000001</v>
      </c>
      <c r="D16" s="69">
        <v>108.57322618098041</v>
      </c>
      <c r="E16" s="72">
        <v>1627.7836100000002</v>
      </c>
      <c r="F16" s="72">
        <v>1342.4952900000001</v>
      </c>
      <c r="G16" s="99">
        <f t="shared" si="1"/>
        <v>82.473817880498245</v>
      </c>
      <c r="I16" s="61"/>
      <c r="J16" s="94"/>
      <c r="K16" s="108"/>
      <c r="L16" s="95"/>
      <c r="M16" s="95"/>
      <c r="N16" s="95"/>
      <c r="O16" s="95"/>
    </row>
    <row r="17" spans="1:15" x14ac:dyDescent="0.25">
      <c r="A17" s="31" t="s">
        <v>94</v>
      </c>
      <c r="B17" s="72">
        <v>41881.732729999996</v>
      </c>
      <c r="C17" s="72">
        <v>38868.300909999998</v>
      </c>
      <c r="D17" s="69">
        <v>92.804901746957881</v>
      </c>
      <c r="E17" s="72">
        <v>350.71004999999997</v>
      </c>
      <c r="F17" s="72">
        <v>313.99349999999998</v>
      </c>
      <c r="G17" s="99">
        <f t="shared" si="1"/>
        <v>89.530796166234765</v>
      </c>
      <c r="I17" s="61"/>
      <c r="J17" s="94"/>
      <c r="K17" s="108"/>
      <c r="L17" s="95"/>
      <c r="M17" s="95"/>
      <c r="N17" s="95"/>
      <c r="O17" s="95"/>
    </row>
    <row r="18" spans="1:15" x14ac:dyDescent="0.25">
      <c r="A18" s="30" t="s">
        <v>95</v>
      </c>
      <c r="B18" s="71">
        <v>75163.13003</v>
      </c>
      <c r="C18" s="71">
        <v>54772.805820000001</v>
      </c>
      <c r="D18" s="68">
        <v>72.871906476138534</v>
      </c>
      <c r="E18" s="71">
        <v>17445.135879999998</v>
      </c>
      <c r="F18" s="71">
        <v>14466.30717</v>
      </c>
      <c r="G18" s="98">
        <f t="shared" si="1"/>
        <v>82.924588661902703</v>
      </c>
      <c r="I18" s="61"/>
      <c r="J18" s="94"/>
      <c r="K18" s="108"/>
      <c r="L18" s="95"/>
      <c r="M18" s="95"/>
      <c r="N18" s="95"/>
      <c r="O18" s="95"/>
    </row>
    <row r="19" spans="1:15" x14ac:dyDescent="0.25">
      <c r="A19" s="39" t="s">
        <v>96</v>
      </c>
      <c r="B19" s="72">
        <v>62370.455369999996</v>
      </c>
      <c r="C19" s="72">
        <v>42534.437340000004</v>
      </c>
      <c r="D19" s="69">
        <v>68.196451489207732</v>
      </c>
      <c r="E19" s="72">
        <v>14739.618869999998</v>
      </c>
      <c r="F19" s="72">
        <v>11542.628789999999</v>
      </c>
      <c r="G19" s="99">
        <f t="shared" si="1"/>
        <v>78.310225602190215</v>
      </c>
      <c r="I19" s="61"/>
      <c r="J19" s="94"/>
      <c r="K19" s="108"/>
      <c r="L19" s="95"/>
      <c r="M19" s="95"/>
      <c r="N19" s="95"/>
      <c r="O19" s="95"/>
    </row>
    <row r="20" spans="1:15" x14ac:dyDescent="0.25">
      <c r="A20" s="39" t="s">
        <v>97</v>
      </c>
      <c r="B20" s="72">
        <v>12792.674660000001</v>
      </c>
      <c r="C20" s="72">
        <v>12238.368480000001</v>
      </c>
      <c r="D20" s="69">
        <v>95.667003228549248</v>
      </c>
      <c r="E20" s="72">
        <v>2705.5170099999996</v>
      </c>
      <c r="F20" s="72">
        <v>2923.6783799999998</v>
      </c>
      <c r="G20" s="99">
        <f t="shared" si="1"/>
        <v>108.06357414104745</v>
      </c>
      <c r="I20" s="61"/>
      <c r="J20" s="94"/>
      <c r="K20" s="108"/>
      <c r="L20" s="95"/>
      <c r="M20" s="95"/>
      <c r="N20" s="95"/>
      <c r="O20" s="95"/>
    </row>
    <row r="21" spans="1:15" x14ac:dyDescent="0.25">
      <c r="A21" s="30" t="s">
        <v>98</v>
      </c>
      <c r="B21" s="71">
        <v>48763.031799999997</v>
      </c>
      <c r="C21" s="71">
        <v>37514.139380000001</v>
      </c>
      <c r="D21" s="68">
        <v>76.931515525660984</v>
      </c>
      <c r="E21" s="71">
        <v>80982.624370000005</v>
      </c>
      <c r="F21" s="71">
        <v>73246.324709999986</v>
      </c>
      <c r="G21" s="98">
        <f t="shared" si="1"/>
        <v>90.446963505833324</v>
      </c>
      <c r="I21" s="61"/>
      <c r="J21" s="94"/>
      <c r="K21" s="108"/>
      <c r="L21" s="95"/>
      <c r="M21" s="95"/>
      <c r="N21" s="95"/>
      <c r="O21" s="95"/>
    </row>
    <row r="22" spans="1:15" x14ac:dyDescent="0.25">
      <c r="A22" s="39" t="s">
        <v>99</v>
      </c>
      <c r="B22" s="72">
        <v>0.68273000000000006</v>
      </c>
      <c r="C22" s="81">
        <v>0</v>
      </c>
      <c r="D22" s="69">
        <v>0</v>
      </c>
      <c r="E22" s="72">
        <v>2114.056</v>
      </c>
      <c r="F22" s="72">
        <v>1331.8173100000001</v>
      </c>
      <c r="G22" s="99">
        <f t="shared" si="1"/>
        <v>62.99820392648067</v>
      </c>
      <c r="I22" s="61"/>
      <c r="J22" s="94"/>
      <c r="K22" s="108"/>
      <c r="L22" s="95"/>
      <c r="M22" s="95"/>
      <c r="N22" s="95"/>
      <c r="O22" s="95"/>
    </row>
    <row r="23" spans="1:15" x14ac:dyDescent="0.25">
      <c r="A23" s="39" t="s">
        <v>100</v>
      </c>
      <c r="B23" s="72">
        <v>1453.5325500000001</v>
      </c>
      <c r="C23" s="72">
        <v>1637.2149299999999</v>
      </c>
      <c r="D23" s="69">
        <v>112.63696365107198</v>
      </c>
      <c r="E23" s="72">
        <v>22.824780000000001</v>
      </c>
      <c r="F23" s="72">
        <v>10.18689</v>
      </c>
      <c r="G23" s="99">
        <f t="shared" si="1"/>
        <v>44.630835434120286</v>
      </c>
      <c r="I23" s="61"/>
      <c r="J23" s="94"/>
      <c r="K23" s="108"/>
      <c r="L23" s="95"/>
      <c r="M23" s="95"/>
      <c r="N23" s="95"/>
      <c r="O23" s="95"/>
    </row>
    <row r="24" spans="1:15" x14ac:dyDescent="0.25">
      <c r="A24" s="39" t="s">
        <v>101</v>
      </c>
      <c r="B24" s="72">
        <v>181.97802999999999</v>
      </c>
      <c r="C24" s="72">
        <v>126.91827000000001</v>
      </c>
      <c r="D24" s="69">
        <v>69.743732251635009</v>
      </c>
      <c r="E24" s="72">
        <v>4.6144999999999996</v>
      </c>
      <c r="F24" s="72">
        <v>1.7902400000000001</v>
      </c>
      <c r="G24" s="99">
        <f t="shared" si="1"/>
        <v>38.795969227435265</v>
      </c>
      <c r="I24" s="61"/>
      <c r="J24" s="94"/>
      <c r="K24" s="108"/>
      <c r="L24" s="95"/>
      <c r="M24" s="95"/>
      <c r="N24" s="95"/>
      <c r="O24" s="95"/>
    </row>
    <row r="25" spans="1:15" x14ac:dyDescent="0.25">
      <c r="A25" s="39" t="s">
        <v>102</v>
      </c>
      <c r="B25" s="72">
        <v>8698.4929400000001</v>
      </c>
      <c r="C25" s="72">
        <v>5336.0273399999996</v>
      </c>
      <c r="D25" s="69">
        <v>61.344273965692267</v>
      </c>
      <c r="E25" s="72">
        <v>29204.231460000003</v>
      </c>
      <c r="F25" s="72">
        <v>26805.724750000001</v>
      </c>
      <c r="G25" s="99">
        <f t="shared" si="1"/>
        <v>91.787126076968832</v>
      </c>
      <c r="I25" s="61"/>
      <c r="J25" s="94"/>
      <c r="K25" s="108"/>
      <c r="L25" s="95"/>
      <c r="M25" s="95"/>
      <c r="N25" s="95"/>
      <c r="O25" s="95"/>
    </row>
    <row r="26" spans="1:15" x14ac:dyDescent="0.25">
      <c r="A26" s="39" t="s">
        <v>103</v>
      </c>
      <c r="B26" s="72">
        <v>26.732530000000001</v>
      </c>
      <c r="C26" s="72">
        <v>26.92379</v>
      </c>
      <c r="D26" s="69">
        <v>100.71545790839849</v>
      </c>
      <c r="E26" s="72">
        <v>1076.6249800000001</v>
      </c>
      <c r="F26" s="72">
        <v>682.20878000000005</v>
      </c>
      <c r="G26" s="99">
        <f t="shared" si="1"/>
        <v>63.365497984265609</v>
      </c>
      <c r="I26" s="61"/>
      <c r="J26" s="94"/>
      <c r="K26" s="108"/>
      <c r="L26" s="95"/>
      <c r="M26" s="95"/>
      <c r="N26" s="95"/>
      <c r="O26" s="95"/>
    </row>
    <row r="27" spans="1:15" x14ac:dyDescent="0.25">
      <c r="A27" s="39" t="s">
        <v>104</v>
      </c>
      <c r="B27" s="72">
        <v>587.15399000000002</v>
      </c>
      <c r="C27" s="72">
        <v>487.28456</v>
      </c>
      <c r="D27" s="69">
        <v>82.990930539363276</v>
      </c>
      <c r="E27" s="72">
        <v>18.801500000000001</v>
      </c>
      <c r="F27" s="72">
        <v>29.857279999999999</v>
      </c>
      <c r="G27" s="99">
        <f t="shared" si="1"/>
        <v>158.80264872483579</v>
      </c>
      <c r="I27" s="61"/>
      <c r="J27" s="94"/>
      <c r="K27" s="108"/>
      <c r="L27" s="95"/>
      <c r="M27" s="95"/>
      <c r="N27" s="95"/>
      <c r="O27" s="95"/>
    </row>
    <row r="28" spans="1:15" x14ac:dyDescent="0.25">
      <c r="A28" s="39" t="s">
        <v>105</v>
      </c>
      <c r="B28" s="72">
        <v>3478.6877899999999</v>
      </c>
      <c r="C28" s="72">
        <v>3575.0522799999999</v>
      </c>
      <c r="D28" s="69">
        <v>102.77013908166792</v>
      </c>
      <c r="E28" s="72">
        <v>2151.1133100000002</v>
      </c>
      <c r="F28" s="72">
        <v>1413.1060500000001</v>
      </c>
      <c r="G28" s="99">
        <f t="shared" si="1"/>
        <v>65.69184633049386</v>
      </c>
      <c r="I28" s="61"/>
      <c r="J28" s="94"/>
      <c r="K28" s="108"/>
      <c r="L28" s="95"/>
      <c r="M28" s="95"/>
      <c r="N28" s="95"/>
      <c r="O28" s="95"/>
    </row>
    <row r="29" spans="1:15" x14ac:dyDescent="0.25">
      <c r="A29" s="39" t="s">
        <v>106</v>
      </c>
      <c r="B29" s="72">
        <v>25482.581460000001</v>
      </c>
      <c r="C29" s="72">
        <v>18559.850539999999</v>
      </c>
      <c r="D29" s="69">
        <v>72.833478700473847</v>
      </c>
      <c r="E29" s="72">
        <v>45806.551450000006</v>
      </c>
      <c r="F29" s="72">
        <v>42208.026439999994</v>
      </c>
      <c r="G29" s="99">
        <f t="shared" si="1"/>
        <v>92.144082241318756</v>
      </c>
      <c r="I29" s="61"/>
      <c r="J29" s="94"/>
      <c r="K29" s="108"/>
      <c r="L29" s="95"/>
      <c r="M29" s="95"/>
      <c r="N29" s="95"/>
      <c r="O29" s="95"/>
    </row>
    <row r="30" spans="1:15" x14ac:dyDescent="0.25">
      <c r="A30" s="39" t="s">
        <v>107</v>
      </c>
      <c r="B30" s="72">
        <v>8853.1897799999988</v>
      </c>
      <c r="C30" s="72">
        <v>7764.8676699999996</v>
      </c>
      <c r="D30" s="69">
        <v>87.7070057567432</v>
      </c>
      <c r="E30" s="72">
        <v>583.80638999999996</v>
      </c>
      <c r="F30" s="72">
        <v>763.60696999999993</v>
      </c>
      <c r="G30" s="99">
        <f t="shared" si="1"/>
        <v>130.79798081689376</v>
      </c>
      <c r="I30" s="61"/>
      <c r="J30" s="94"/>
      <c r="K30" s="108"/>
      <c r="L30" s="95"/>
      <c r="M30" s="95"/>
      <c r="N30" s="95"/>
      <c r="O30" s="95"/>
    </row>
    <row r="31" spans="1:15" x14ac:dyDescent="0.25">
      <c r="A31" s="30" t="s">
        <v>108</v>
      </c>
      <c r="B31" s="71">
        <v>262733.38783000002</v>
      </c>
      <c r="C31" s="71">
        <v>151532.14009999999</v>
      </c>
      <c r="D31" s="68">
        <v>57.675250698646607</v>
      </c>
      <c r="E31" s="71">
        <v>81539.051120000004</v>
      </c>
      <c r="F31" s="71">
        <v>50925.078090000003</v>
      </c>
      <c r="G31" s="98">
        <f t="shared" si="1"/>
        <v>62.454832856779504</v>
      </c>
      <c r="I31" s="61"/>
      <c r="J31" s="94"/>
      <c r="K31" s="108"/>
      <c r="L31" s="95"/>
      <c r="M31" s="95"/>
      <c r="N31" s="95"/>
      <c r="O31" s="95"/>
    </row>
    <row r="32" spans="1:15" x14ac:dyDescent="0.25">
      <c r="A32" s="39" t="s">
        <v>109</v>
      </c>
      <c r="B32" s="72">
        <v>720.87080000000003</v>
      </c>
      <c r="C32" s="72">
        <v>860.84935999999993</v>
      </c>
      <c r="D32" s="69">
        <v>119.41798169658139</v>
      </c>
      <c r="E32" s="72">
        <v>4350.4895500000002</v>
      </c>
      <c r="F32" s="72">
        <v>3730.72874</v>
      </c>
      <c r="G32" s="99">
        <f t="shared" si="1"/>
        <v>85.754228279895528</v>
      </c>
      <c r="I32" s="61"/>
      <c r="J32" s="94"/>
      <c r="K32" s="108"/>
      <c r="L32" s="95"/>
      <c r="M32" s="95"/>
      <c r="N32" s="95"/>
      <c r="O32" s="95"/>
    </row>
    <row r="33" spans="1:15" x14ac:dyDescent="0.25">
      <c r="A33" s="39" t="s">
        <v>110</v>
      </c>
      <c r="B33" s="72">
        <v>193893.13058000003</v>
      </c>
      <c r="C33" s="72">
        <v>105868.73256999999</v>
      </c>
      <c r="D33" s="69">
        <v>54.601590192138701</v>
      </c>
      <c r="E33" s="72">
        <v>25838.346320000001</v>
      </c>
      <c r="F33" s="72">
        <v>5213.7489500000001</v>
      </c>
      <c r="G33" s="99">
        <f t="shared" si="1"/>
        <v>20.178338371307966</v>
      </c>
      <c r="I33" s="61"/>
      <c r="J33" s="94"/>
      <c r="K33" s="108"/>
      <c r="L33" s="95"/>
      <c r="M33" s="95"/>
      <c r="N33" s="95"/>
      <c r="O33" s="95"/>
    </row>
    <row r="34" spans="1:15" x14ac:dyDescent="0.25">
      <c r="A34" s="39" t="s">
        <v>111</v>
      </c>
      <c r="B34" s="72">
        <v>8987.5181599999996</v>
      </c>
      <c r="C34" s="72">
        <v>6653.6893099999998</v>
      </c>
      <c r="D34" s="69">
        <v>74.032554833802976</v>
      </c>
      <c r="E34" s="72">
        <v>3.0539999999999998E-2</v>
      </c>
      <c r="F34" s="72">
        <v>1.2538800000000001</v>
      </c>
      <c r="G34" s="100" t="s">
        <v>184</v>
      </c>
      <c r="I34" s="61"/>
      <c r="J34" s="94"/>
      <c r="K34" s="108"/>
      <c r="L34" s="95"/>
      <c r="M34" s="95"/>
      <c r="N34" s="95"/>
      <c r="O34" s="95"/>
    </row>
    <row r="35" spans="1:15" x14ac:dyDescent="0.25">
      <c r="A35" s="39" t="s">
        <v>112</v>
      </c>
      <c r="B35" s="72">
        <v>59131.868289999999</v>
      </c>
      <c r="C35" s="72">
        <v>38148.868860000002</v>
      </c>
      <c r="D35" s="69">
        <v>64.514905351724678</v>
      </c>
      <c r="E35" s="72">
        <v>51350.184710000001</v>
      </c>
      <c r="F35" s="72">
        <v>41979.346520000006</v>
      </c>
      <c r="G35" s="99">
        <f t="shared" si="1"/>
        <v>81.751111037045391</v>
      </c>
      <c r="I35" s="61"/>
      <c r="J35" s="94"/>
      <c r="K35" s="108"/>
      <c r="L35" s="95"/>
      <c r="M35" s="95"/>
      <c r="N35" s="95"/>
      <c r="O35" s="95"/>
    </row>
    <row r="36" spans="1:15" x14ac:dyDescent="0.25">
      <c r="A36" s="30" t="s">
        <v>113</v>
      </c>
      <c r="B36" s="71">
        <v>10599.97136</v>
      </c>
      <c r="C36" s="71">
        <v>11153.290509999999</v>
      </c>
      <c r="D36" s="68">
        <v>105.22000608499758</v>
      </c>
      <c r="E36" s="71">
        <v>651.63469999999995</v>
      </c>
      <c r="F36" s="71">
        <v>493.78972999999996</v>
      </c>
      <c r="G36" s="98">
        <f t="shared" si="1"/>
        <v>75.777077248955592</v>
      </c>
      <c r="I36" s="61"/>
      <c r="J36" s="94"/>
      <c r="K36" s="108"/>
      <c r="L36" s="95"/>
      <c r="M36" s="95"/>
      <c r="N36" s="95"/>
      <c r="O36" s="95"/>
    </row>
    <row r="37" spans="1:15" x14ac:dyDescent="0.25">
      <c r="A37" s="39" t="s">
        <v>114</v>
      </c>
      <c r="B37" s="72">
        <v>810.32305000000008</v>
      </c>
      <c r="C37" s="72">
        <v>490.83715999999998</v>
      </c>
      <c r="D37" s="69">
        <v>60.573022080514669</v>
      </c>
      <c r="E37" s="72">
        <v>348.46053000000001</v>
      </c>
      <c r="F37" s="72">
        <v>303.38807000000003</v>
      </c>
      <c r="G37" s="99">
        <f t="shared" si="1"/>
        <v>87.065261021097569</v>
      </c>
      <c r="I37" s="61"/>
      <c r="J37" s="94"/>
      <c r="K37" s="108"/>
      <c r="L37" s="95"/>
      <c r="M37" s="95"/>
      <c r="N37" s="95"/>
      <c r="O37" s="95"/>
    </row>
    <row r="38" spans="1:15" x14ac:dyDescent="0.25">
      <c r="A38" s="39" t="s">
        <v>115</v>
      </c>
      <c r="B38" s="72">
        <v>9674.1975500000008</v>
      </c>
      <c r="C38" s="72">
        <v>10594.059730000001</v>
      </c>
      <c r="D38" s="69">
        <v>109.5084080642947</v>
      </c>
      <c r="E38" s="72">
        <v>238.22563</v>
      </c>
      <c r="F38" s="72">
        <v>126.35078</v>
      </c>
      <c r="G38" s="99">
        <f t="shared" si="1"/>
        <v>53.038281397345862</v>
      </c>
      <c r="I38" s="61"/>
      <c r="J38" s="94"/>
      <c r="K38" s="108"/>
      <c r="L38" s="95"/>
      <c r="M38" s="95"/>
      <c r="N38" s="95"/>
      <c r="O38" s="95"/>
    </row>
    <row r="39" spans="1:15" x14ac:dyDescent="0.25">
      <c r="A39" s="39" t="s">
        <v>116</v>
      </c>
      <c r="B39" s="72">
        <v>115.45075999999999</v>
      </c>
      <c r="C39" s="72">
        <v>68.393619999999999</v>
      </c>
      <c r="D39" s="69">
        <v>59.240510846355633</v>
      </c>
      <c r="E39" s="72">
        <v>64.948539999999994</v>
      </c>
      <c r="F39" s="72">
        <v>64.050879999999992</v>
      </c>
      <c r="G39" s="99">
        <f t="shared" si="1"/>
        <v>98.6178904098537</v>
      </c>
      <c r="I39" s="61"/>
      <c r="J39" s="94"/>
      <c r="K39" s="108"/>
      <c r="L39" s="95"/>
      <c r="M39" s="95"/>
      <c r="N39" s="95"/>
      <c r="O39" s="95"/>
    </row>
    <row r="40" spans="1:15" x14ac:dyDescent="0.25">
      <c r="A40" s="30" t="s">
        <v>117</v>
      </c>
      <c r="B40" s="71">
        <v>250679.77746000001</v>
      </c>
      <c r="C40" s="71">
        <v>246917.52234</v>
      </c>
      <c r="D40" s="68">
        <v>98.499178849558248</v>
      </c>
      <c r="E40" s="71">
        <v>26533.676780000002</v>
      </c>
      <c r="F40" s="71">
        <v>27230.994739999998</v>
      </c>
      <c r="G40" s="98">
        <f t="shared" si="1"/>
        <v>102.62804874643534</v>
      </c>
      <c r="I40" s="61"/>
      <c r="J40" s="94"/>
      <c r="K40" s="108"/>
      <c r="L40" s="95"/>
      <c r="M40" s="95"/>
      <c r="N40" s="95"/>
      <c r="O40" s="95"/>
    </row>
    <row r="41" spans="1:15" x14ac:dyDescent="0.25">
      <c r="A41" s="39" t="s">
        <v>118</v>
      </c>
      <c r="B41" s="72">
        <v>2352.7065299999999</v>
      </c>
      <c r="C41" s="72">
        <v>2172.66777</v>
      </c>
      <c r="D41" s="69">
        <v>92.347589565282505</v>
      </c>
      <c r="E41" s="72">
        <v>70.535089999999997</v>
      </c>
      <c r="F41" s="72">
        <v>54.552630000000001</v>
      </c>
      <c r="G41" s="99">
        <f t="shared" si="1"/>
        <v>77.341121986234086</v>
      </c>
      <c r="I41" s="61"/>
      <c r="J41" s="94"/>
      <c r="K41" s="108"/>
      <c r="L41" s="95"/>
      <c r="M41" s="95"/>
      <c r="N41" s="95"/>
      <c r="O41" s="95"/>
    </row>
    <row r="42" spans="1:15" x14ac:dyDescent="0.25">
      <c r="A42" s="39" t="s">
        <v>119</v>
      </c>
      <c r="B42" s="72">
        <v>4060.4789500000002</v>
      </c>
      <c r="C42" s="72">
        <v>4215.81909</v>
      </c>
      <c r="D42" s="69">
        <v>103.82566051721558</v>
      </c>
      <c r="E42" s="72">
        <v>890.74954000000002</v>
      </c>
      <c r="F42" s="72">
        <v>1111.3970800000002</v>
      </c>
      <c r="G42" s="99">
        <f t="shared" si="1"/>
        <v>124.77099679445247</v>
      </c>
      <c r="I42" s="61"/>
      <c r="J42" s="94"/>
      <c r="K42" s="108"/>
      <c r="L42" s="95"/>
      <c r="M42" s="95"/>
      <c r="N42" s="95"/>
      <c r="O42" s="95"/>
    </row>
    <row r="43" spans="1:15" x14ac:dyDescent="0.25">
      <c r="A43" s="39" t="s">
        <v>120</v>
      </c>
      <c r="B43" s="72">
        <v>27071.242859999998</v>
      </c>
      <c r="C43" s="72">
        <v>25860.695940000001</v>
      </c>
      <c r="D43" s="69">
        <v>95.528292046802619</v>
      </c>
      <c r="E43" s="72">
        <v>81.985110000000006</v>
      </c>
      <c r="F43" s="72">
        <v>97.50461</v>
      </c>
      <c r="G43" s="99">
        <f t="shared" si="1"/>
        <v>118.92965686086168</v>
      </c>
      <c r="I43" s="61"/>
      <c r="J43" s="94"/>
      <c r="K43" s="108"/>
      <c r="L43" s="95"/>
      <c r="M43" s="95"/>
      <c r="N43" s="95"/>
      <c r="O43" s="95"/>
    </row>
    <row r="44" spans="1:15" x14ac:dyDescent="0.25">
      <c r="A44" s="39" t="s">
        <v>121</v>
      </c>
      <c r="B44" s="72">
        <v>96915.866519999996</v>
      </c>
      <c r="C44" s="72">
        <v>106124.3172</v>
      </c>
      <c r="D44" s="69">
        <v>109.50148929236443</v>
      </c>
      <c r="E44" s="72">
        <v>20964.166670000002</v>
      </c>
      <c r="F44" s="72">
        <v>21729.073780000002</v>
      </c>
      <c r="G44" s="99">
        <f t="shared" si="1"/>
        <v>103.648640664046</v>
      </c>
      <c r="I44" s="61"/>
      <c r="J44" s="94"/>
      <c r="K44" s="108"/>
      <c r="L44" s="95"/>
      <c r="M44" s="95"/>
      <c r="N44" s="95"/>
      <c r="O44" s="95"/>
    </row>
    <row r="45" spans="1:15" x14ac:dyDescent="0.25">
      <c r="A45" s="39" t="s">
        <v>122</v>
      </c>
      <c r="B45" s="72">
        <v>51379.276180000001</v>
      </c>
      <c r="C45" s="72">
        <v>43336.710650000001</v>
      </c>
      <c r="D45" s="69">
        <v>84.346674130199858</v>
      </c>
      <c r="E45" s="72">
        <v>1586.5104699999999</v>
      </c>
      <c r="F45" s="72">
        <v>1925.6690000000001</v>
      </c>
      <c r="G45" s="99">
        <f t="shared" si="1"/>
        <v>121.37764209019058</v>
      </c>
      <c r="I45" s="61"/>
      <c r="J45" s="94"/>
      <c r="K45" s="108"/>
      <c r="L45" s="95"/>
      <c r="M45" s="95"/>
      <c r="N45" s="95"/>
      <c r="O45" s="95"/>
    </row>
    <row r="46" spans="1:15" x14ac:dyDescent="0.25">
      <c r="A46" s="39" t="s">
        <v>123</v>
      </c>
      <c r="B46" s="72">
        <v>2444.85554</v>
      </c>
      <c r="C46" s="72">
        <v>2513.22786</v>
      </c>
      <c r="D46" s="69">
        <v>102.79657913857764</v>
      </c>
      <c r="E46" s="82">
        <v>0</v>
      </c>
      <c r="F46" s="72">
        <v>2.6916500000000001</v>
      </c>
      <c r="G46" s="101">
        <v>0</v>
      </c>
      <c r="I46" s="61"/>
      <c r="J46" s="94"/>
      <c r="K46" s="108"/>
      <c r="L46" s="95"/>
      <c r="M46" s="95"/>
      <c r="N46" s="95"/>
      <c r="O46" s="95"/>
    </row>
    <row r="47" spans="1:15" x14ac:dyDescent="0.25">
      <c r="A47" s="39" t="s">
        <v>124</v>
      </c>
      <c r="B47" s="72">
        <v>3312.4897299999998</v>
      </c>
      <c r="C47" s="72">
        <v>3601.2601299999997</v>
      </c>
      <c r="D47" s="69">
        <v>108.71762400905618</v>
      </c>
      <c r="E47" s="72">
        <v>122.73566000000001</v>
      </c>
      <c r="F47" s="72">
        <v>61.955069999999999</v>
      </c>
      <c r="G47" s="99">
        <f t="shared" si="1"/>
        <v>50.478459153598877</v>
      </c>
      <c r="I47" s="61"/>
      <c r="J47" s="94"/>
      <c r="K47" s="108"/>
      <c r="L47" s="95"/>
      <c r="M47" s="95"/>
      <c r="N47" s="95"/>
      <c r="O47" s="95"/>
    </row>
    <row r="48" spans="1:15" x14ac:dyDescent="0.25">
      <c r="A48" s="39" t="s">
        <v>125</v>
      </c>
      <c r="B48" s="72">
        <v>34736.209470000002</v>
      </c>
      <c r="C48" s="72">
        <v>28668.357690000001</v>
      </c>
      <c r="D48" s="69">
        <v>82.53162370741542</v>
      </c>
      <c r="E48" s="72">
        <v>804.32862</v>
      </c>
      <c r="F48" s="72">
        <v>1318.66518</v>
      </c>
      <c r="G48" s="99">
        <f t="shared" si="1"/>
        <v>163.94607219123944</v>
      </c>
      <c r="I48" s="61"/>
      <c r="J48" s="94"/>
      <c r="K48" s="108"/>
      <c r="L48" s="95"/>
      <c r="M48" s="95"/>
      <c r="N48" s="95"/>
      <c r="O48" s="95"/>
    </row>
    <row r="49" spans="1:16" x14ac:dyDescent="0.25">
      <c r="A49" s="39" t="s">
        <v>126</v>
      </c>
      <c r="B49" s="72">
        <v>28406.651679999999</v>
      </c>
      <c r="C49" s="72">
        <v>30424.46601</v>
      </c>
      <c r="D49" s="69">
        <v>107.10331633847809</v>
      </c>
      <c r="E49" s="72">
        <v>2012.6656200000002</v>
      </c>
      <c r="F49" s="72">
        <v>929.48573999999996</v>
      </c>
      <c r="G49" s="99">
        <f t="shared" si="1"/>
        <v>46.181826268786757</v>
      </c>
      <c r="I49" s="61"/>
      <c r="J49" s="94"/>
      <c r="K49" s="108"/>
      <c r="L49" s="95"/>
      <c r="M49" s="95"/>
      <c r="N49" s="95"/>
      <c r="O49" s="95"/>
    </row>
    <row r="50" spans="1:16" x14ac:dyDescent="0.25">
      <c r="A50" s="30" t="s">
        <v>127</v>
      </c>
      <c r="B50" s="71">
        <v>432656.25550999999</v>
      </c>
      <c r="C50" s="71">
        <v>341327.41581999999</v>
      </c>
      <c r="D50" s="68">
        <v>78.891131579192177</v>
      </c>
      <c r="E50" s="71">
        <v>90045.928329999995</v>
      </c>
      <c r="F50" s="71">
        <v>70750.489130000002</v>
      </c>
      <c r="G50" s="98">
        <f t="shared" si="1"/>
        <v>78.571558361543964</v>
      </c>
      <c r="I50" s="61"/>
      <c r="J50" s="94"/>
      <c r="K50" s="108"/>
      <c r="L50" s="95"/>
      <c r="M50" s="95"/>
      <c r="N50" s="95"/>
      <c r="O50" s="95"/>
    </row>
    <row r="51" spans="1:16" x14ac:dyDescent="0.25">
      <c r="A51" s="39" t="s">
        <v>128</v>
      </c>
      <c r="B51" s="72">
        <v>279.56294000000003</v>
      </c>
      <c r="C51" s="72">
        <v>218.94949</v>
      </c>
      <c r="D51" s="69">
        <v>78.318496006659529</v>
      </c>
      <c r="E51" s="72">
        <v>62.84975</v>
      </c>
      <c r="F51" s="72">
        <v>2.5000000000000001E-2</v>
      </c>
      <c r="G51" s="99">
        <f t="shared" si="1"/>
        <v>3.9777405638049476E-2</v>
      </c>
      <c r="I51" s="61"/>
      <c r="J51" s="94"/>
      <c r="K51" s="108"/>
      <c r="L51" s="95"/>
      <c r="M51" s="95"/>
      <c r="N51" s="95"/>
      <c r="O51" s="95"/>
    </row>
    <row r="52" spans="1:16" x14ac:dyDescent="0.25">
      <c r="A52" s="39" t="s">
        <v>129</v>
      </c>
      <c r="B52" s="72">
        <v>20448.851739999998</v>
      </c>
      <c r="C52" s="72">
        <v>17821.872910000002</v>
      </c>
      <c r="D52" s="69">
        <v>87.15341641965469</v>
      </c>
      <c r="E52" s="72">
        <v>52.904589999999999</v>
      </c>
      <c r="F52" s="72">
        <v>35.916199999999996</v>
      </c>
      <c r="G52" s="99">
        <f t="shared" si="1"/>
        <v>67.888627432893813</v>
      </c>
      <c r="I52" s="61"/>
      <c r="J52" s="94"/>
      <c r="K52" s="108"/>
      <c r="L52" s="95"/>
      <c r="M52" s="95"/>
      <c r="N52" s="95"/>
      <c r="O52" s="95"/>
    </row>
    <row r="53" spans="1:16" x14ac:dyDescent="0.25">
      <c r="A53" s="39" t="s">
        <v>130</v>
      </c>
      <c r="B53" s="72">
        <v>27635.840039999999</v>
      </c>
      <c r="C53" s="72">
        <v>23477.675469999998</v>
      </c>
      <c r="D53" s="69">
        <v>84.953724714061551</v>
      </c>
      <c r="E53" s="72">
        <v>1896.97543</v>
      </c>
      <c r="F53" s="72">
        <v>1485.3740400000002</v>
      </c>
      <c r="G53" s="99">
        <f t="shared" si="1"/>
        <v>78.302228722066275</v>
      </c>
      <c r="I53" s="61"/>
      <c r="J53" s="94"/>
      <c r="K53" s="108"/>
      <c r="L53" s="95"/>
      <c r="M53" s="95"/>
      <c r="N53" s="95"/>
      <c r="O53" s="95"/>
    </row>
    <row r="54" spans="1:16" x14ac:dyDescent="0.25">
      <c r="A54" s="39" t="s">
        <v>131</v>
      </c>
      <c r="B54" s="72">
        <v>34595.852930000001</v>
      </c>
      <c r="C54" s="72">
        <v>28353.516879999999</v>
      </c>
      <c r="D54" s="69">
        <v>81.956403668871758</v>
      </c>
      <c r="E54" s="72">
        <v>358.54760999999996</v>
      </c>
      <c r="F54" s="72">
        <v>416.28728999999998</v>
      </c>
      <c r="G54" s="99">
        <f t="shared" si="1"/>
        <v>116.1037693153219</v>
      </c>
      <c r="I54" s="61"/>
      <c r="J54" s="94"/>
      <c r="K54" s="108"/>
      <c r="L54" s="95"/>
      <c r="M54" s="95"/>
      <c r="N54" s="95"/>
      <c r="O54" s="95"/>
    </row>
    <row r="55" spans="1:16" x14ac:dyDescent="0.25">
      <c r="A55" s="39" t="s">
        <v>132</v>
      </c>
      <c r="B55" s="72">
        <v>21377.161339999999</v>
      </c>
      <c r="C55" s="72">
        <v>22011.6633</v>
      </c>
      <c r="D55" s="69">
        <v>102.96813009879261</v>
      </c>
      <c r="E55" s="72">
        <v>327.65269000000001</v>
      </c>
      <c r="F55" s="72">
        <v>748.43943999999999</v>
      </c>
      <c r="G55" s="99">
        <f t="shared" si="1"/>
        <v>228.42462852967878</v>
      </c>
      <c r="I55" s="61"/>
      <c r="J55" s="94"/>
      <c r="K55" s="108"/>
      <c r="L55" s="95"/>
      <c r="M55" s="95"/>
      <c r="N55" s="95"/>
      <c r="O55" s="95"/>
    </row>
    <row r="56" spans="1:16" x14ac:dyDescent="0.25">
      <c r="A56" s="39" t="s">
        <v>133</v>
      </c>
      <c r="B56" s="72">
        <v>120165.5239</v>
      </c>
      <c r="C56" s="72">
        <v>92030.632809999996</v>
      </c>
      <c r="D56" s="69">
        <v>76.58655313364801</v>
      </c>
      <c r="E56" s="72">
        <v>3431.88708</v>
      </c>
      <c r="F56" s="72">
        <v>1993.8722399999999</v>
      </c>
      <c r="G56" s="99">
        <f t="shared" si="1"/>
        <v>58.09842204948071</v>
      </c>
      <c r="I56" s="61"/>
      <c r="J56" s="94"/>
      <c r="K56" s="108"/>
      <c r="L56" s="95"/>
      <c r="M56" s="95"/>
      <c r="N56" s="95"/>
      <c r="O56" s="95"/>
    </row>
    <row r="57" spans="1:16" x14ac:dyDescent="0.25">
      <c r="A57" s="39" t="s">
        <v>134</v>
      </c>
      <c r="B57" s="72">
        <v>77801.051909999995</v>
      </c>
      <c r="C57" s="72">
        <v>51436.055520000002</v>
      </c>
      <c r="D57" s="69">
        <v>66.11228801829192</v>
      </c>
      <c r="E57" s="72">
        <v>17666.143889999999</v>
      </c>
      <c r="F57" s="72">
        <v>12200.15472</v>
      </c>
      <c r="G57" s="99">
        <f t="shared" si="1"/>
        <v>69.059523096638841</v>
      </c>
      <c r="I57" s="61"/>
      <c r="J57" s="94"/>
      <c r="K57" s="108"/>
      <c r="L57" s="95"/>
      <c r="M57" s="95"/>
      <c r="N57" s="95"/>
      <c r="O57" s="95"/>
    </row>
    <row r="58" spans="1:16" x14ac:dyDescent="0.25">
      <c r="A58" s="39" t="s">
        <v>135</v>
      </c>
      <c r="B58" s="72">
        <v>20289.779500000001</v>
      </c>
      <c r="C58" s="72">
        <v>15665.545830000001</v>
      </c>
      <c r="D58" s="69">
        <v>77.209049166847777</v>
      </c>
      <c r="E58" s="72">
        <v>58183.84014</v>
      </c>
      <c r="F58" s="72">
        <v>50726.610810000006</v>
      </c>
      <c r="G58" s="99">
        <f t="shared" si="1"/>
        <v>87.18333249909827</v>
      </c>
      <c r="I58" s="61"/>
      <c r="J58" s="94"/>
      <c r="K58" s="108"/>
      <c r="L58" s="95"/>
      <c r="M58" s="95"/>
      <c r="N58" s="95"/>
      <c r="O58" s="95"/>
    </row>
    <row r="59" spans="1:16" x14ac:dyDescent="0.25">
      <c r="A59" s="39" t="s">
        <v>136</v>
      </c>
      <c r="B59" s="72">
        <v>110062.63120999999</v>
      </c>
      <c r="C59" s="72">
        <v>90311.50361</v>
      </c>
      <c r="D59" s="69">
        <v>82.054647083336803</v>
      </c>
      <c r="E59" s="72">
        <v>8065.1271500000003</v>
      </c>
      <c r="F59" s="72">
        <v>3143.8093900000003</v>
      </c>
      <c r="G59" s="99">
        <f t="shared" si="1"/>
        <v>38.980283032487591</v>
      </c>
      <c r="I59" s="61"/>
      <c r="J59" s="94"/>
      <c r="K59" s="108"/>
      <c r="L59" s="95"/>
      <c r="M59" s="95"/>
      <c r="N59" s="95"/>
      <c r="O59" s="95"/>
    </row>
    <row r="60" spans="1:16" x14ac:dyDescent="0.25">
      <c r="A60" s="30" t="s">
        <v>137</v>
      </c>
      <c r="B60" s="71">
        <v>527229.99106999999</v>
      </c>
      <c r="C60" s="71">
        <v>441241.00566000002</v>
      </c>
      <c r="D60" s="68">
        <v>83.690422231958479</v>
      </c>
      <c r="E60" s="71">
        <v>36322.722869999998</v>
      </c>
      <c r="F60" s="71">
        <v>33312.04767</v>
      </c>
      <c r="G60" s="98">
        <f t="shared" si="1"/>
        <v>91.711317428554878</v>
      </c>
      <c r="I60" s="61"/>
      <c r="J60" s="94"/>
      <c r="K60" s="108"/>
      <c r="L60" s="95"/>
      <c r="M60" s="95"/>
      <c r="N60" s="95"/>
      <c r="O60" s="95"/>
      <c r="P60" s="61"/>
    </row>
    <row r="61" spans="1:16" x14ac:dyDescent="0.25">
      <c r="A61" s="39" t="s">
        <v>138</v>
      </c>
      <c r="B61" s="72">
        <v>14693.060289999999</v>
      </c>
      <c r="C61" s="72">
        <v>8226.3371600000009</v>
      </c>
      <c r="D61" s="69">
        <v>55.987908561151087</v>
      </c>
      <c r="E61" s="72">
        <v>379.67015000000004</v>
      </c>
      <c r="F61" s="72">
        <v>463.42077</v>
      </c>
      <c r="G61" s="99">
        <f t="shared" si="1"/>
        <v>122.0587844475</v>
      </c>
      <c r="I61" s="61"/>
      <c r="J61" s="94"/>
      <c r="K61" s="108"/>
      <c r="L61" s="95"/>
      <c r="M61" s="95"/>
      <c r="N61" s="95"/>
      <c r="O61" s="95"/>
    </row>
    <row r="62" spans="1:16" x14ac:dyDescent="0.25">
      <c r="A62" s="39" t="s">
        <v>139</v>
      </c>
      <c r="B62" s="72">
        <v>55604.551030000002</v>
      </c>
      <c r="C62" s="72">
        <v>42155.876020000003</v>
      </c>
      <c r="D62" s="69">
        <v>75.813715314877527</v>
      </c>
      <c r="E62" s="72">
        <v>4227.8079600000001</v>
      </c>
      <c r="F62" s="72">
        <v>4814.6046399999996</v>
      </c>
      <c r="G62" s="99">
        <f t="shared" si="1"/>
        <v>113.87945444901426</v>
      </c>
      <c r="I62" s="61"/>
      <c r="J62" s="94"/>
      <c r="K62" s="108"/>
      <c r="L62" s="95"/>
      <c r="M62" s="95"/>
      <c r="N62" s="95"/>
      <c r="O62" s="95"/>
    </row>
    <row r="63" spans="1:16" x14ac:dyDescent="0.25">
      <c r="A63" s="39" t="s">
        <v>140</v>
      </c>
      <c r="B63" s="72">
        <v>3399.3351499999999</v>
      </c>
      <c r="C63" s="72">
        <v>4626.0408799999996</v>
      </c>
      <c r="D63" s="69">
        <v>136.08663682367416</v>
      </c>
      <c r="E63" s="72">
        <v>420.62765000000002</v>
      </c>
      <c r="F63" s="72">
        <v>118.76996000000001</v>
      </c>
      <c r="G63" s="99">
        <f t="shared" si="1"/>
        <v>28.236365345930064</v>
      </c>
      <c r="I63" s="61"/>
      <c r="J63" s="94"/>
      <c r="K63" s="108"/>
      <c r="L63" s="95"/>
      <c r="M63" s="95"/>
      <c r="N63" s="95"/>
      <c r="O63" s="95"/>
    </row>
    <row r="64" spans="1:16" x14ac:dyDescent="0.25">
      <c r="A64" s="39" t="s">
        <v>141</v>
      </c>
      <c r="B64" s="72">
        <v>93001.251310000007</v>
      </c>
      <c r="C64" s="72">
        <v>82250.876499999998</v>
      </c>
      <c r="D64" s="69">
        <v>88.440612724482705</v>
      </c>
      <c r="E64" s="72">
        <v>10344.957420000001</v>
      </c>
      <c r="F64" s="72">
        <v>9554.4146799999999</v>
      </c>
      <c r="G64" s="99">
        <f t="shared" si="1"/>
        <v>92.358182756058156</v>
      </c>
      <c r="I64" s="61"/>
      <c r="J64" s="94"/>
      <c r="K64" s="108"/>
      <c r="L64" s="95"/>
      <c r="M64" s="95"/>
      <c r="N64" s="95"/>
      <c r="O64" s="95"/>
    </row>
    <row r="65" spans="1:15" x14ac:dyDescent="0.25">
      <c r="A65" s="39" t="s">
        <v>142</v>
      </c>
      <c r="B65" s="72">
        <v>22644.497600000002</v>
      </c>
      <c r="C65" s="72">
        <v>24197.187969999999</v>
      </c>
      <c r="D65" s="69">
        <v>106.85681085722121</v>
      </c>
      <c r="E65" s="72">
        <v>342.53042999999997</v>
      </c>
      <c r="F65" s="72">
        <v>372.63279999999997</v>
      </c>
      <c r="G65" s="99">
        <f t="shared" si="1"/>
        <v>108.78823233310979</v>
      </c>
      <c r="I65" s="61"/>
      <c r="J65" s="94"/>
      <c r="K65" s="108"/>
      <c r="L65" s="95"/>
      <c r="M65" s="95"/>
      <c r="N65" s="95"/>
      <c r="O65" s="95"/>
    </row>
    <row r="66" spans="1:15" x14ac:dyDescent="0.25">
      <c r="A66" s="39" t="s">
        <v>143</v>
      </c>
      <c r="B66" s="72">
        <v>65785.638999999996</v>
      </c>
      <c r="C66" s="72">
        <v>61113.592060000003</v>
      </c>
      <c r="D66" s="69">
        <v>92.898074699859663</v>
      </c>
      <c r="E66" s="72">
        <v>2628.5986400000002</v>
      </c>
      <c r="F66" s="72">
        <v>3008.8578199999997</v>
      </c>
      <c r="G66" s="99">
        <f t="shared" si="1"/>
        <v>114.46623209087561</v>
      </c>
      <c r="I66" s="61"/>
      <c r="J66" s="94"/>
      <c r="K66" s="108"/>
      <c r="L66" s="95"/>
      <c r="M66" s="95"/>
      <c r="N66" s="95"/>
      <c r="O66" s="95"/>
    </row>
    <row r="67" spans="1:15" x14ac:dyDescent="0.25">
      <c r="A67" s="39" t="s">
        <v>144</v>
      </c>
      <c r="B67" s="72">
        <v>96721.955370000011</v>
      </c>
      <c r="C67" s="72">
        <v>100162.07613</v>
      </c>
      <c r="D67" s="69">
        <v>103.55671134525781</v>
      </c>
      <c r="E67" s="72">
        <v>4098.9573700000001</v>
      </c>
      <c r="F67" s="72">
        <v>3215.0205299999998</v>
      </c>
      <c r="G67" s="99">
        <f t="shared" si="1"/>
        <v>78.435080919126506</v>
      </c>
      <c r="I67" s="61"/>
      <c r="J67" s="94"/>
      <c r="K67" s="108"/>
      <c r="L67" s="95"/>
      <c r="M67" s="95"/>
      <c r="N67" s="95"/>
      <c r="O67" s="95"/>
    </row>
    <row r="68" spans="1:15" x14ac:dyDescent="0.25">
      <c r="A68" s="39" t="s">
        <v>145</v>
      </c>
      <c r="B68" s="72">
        <v>167623.04622999998</v>
      </c>
      <c r="C68" s="72">
        <v>111694.20598999999</v>
      </c>
      <c r="D68" s="69">
        <v>66.634158310630767</v>
      </c>
      <c r="E68" s="72">
        <v>10922.617539999999</v>
      </c>
      <c r="F68" s="72">
        <v>10541.265369999999</v>
      </c>
      <c r="G68" s="99">
        <f t="shared" si="1"/>
        <v>96.508600904467812</v>
      </c>
      <c r="I68" s="61"/>
      <c r="J68" s="94"/>
      <c r="K68" s="108"/>
      <c r="L68" s="95"/>
      <c r="M68" s="95"/>
      <c r="N68" s="95"/>
      <c r="O68" s="95"/>
    </row>
    <row r="69" spans="1:15" x14ac:dyDescent="0.25">
      <c r="A69" s="39" t="s">
        <v>146</v>
      </c>
      <c r="B69" s="72">
        <v>7756.6550900000002</v>
      </c>
      <c r="C69" s="72">
        <v>6814.8129500000005</v>
      </c>
      <c r="D69" s="69">
        <v>87.857625109382042</v>
      </c>
      <c r="E69" s="72">
        <v>2956.9557100000002</v>
      </c>
      <c r="F69" s="72">
        <v>1223.0611000000001</v>
      </c>
      <c r="G69" s="99">
        <f t="shared" si="1"/>
        <v>41.362171772265064</v>
      </c>
      <c r="I69" s="61"/>
      <c r="J69" s="94"/>
      <c r="K69" s="108"/>
      <c r="L69" s="95"/>
      <c r="M69" s="95"/>
      <c r="N69" s="95"/>
      <c r="O69" s="95"/>
    </row>
    <row r="70" spans="1:15" x14ac:dyDescent="0.25">
      <c r="A70" s="30" t="s">
        <v>147</v>
      </c>
      <c r="B70" s="71">
        <v>343210.57077999995</v>
      </c>
      <c r="C70" s="71">
        <v>275616.51594000001</v>
      </c>
      <c r="D70" s="68">
        <v>80.305369183011521</v>
      </c>
      <c r="E70" s="71">
        <v>17621.635309999998</v>
      </c>
      <c r="F70" s="71">
        <v>19698.388890000002</v>
      </c>
      <c r="G70" s="98">
        <f t="shared" si="1"/>
        <v>111.78524889129602</v>
      </c>
      <c r="I70" s="61"/>
      <c r="J70" s="94"/>
      <c r="K70" s="108"/>
      <c r="L70" s="95"/>
      <c r="M70" s="95"/>
      <c r="N70" s="95"/>
      <c r="O70" s="95"/>
    </row>
    <row r="71" spans="1:15" x14ac:dyDescent="0.25">
      <c r="A71" s="39" t="s">
        <v>148</v>
      </c>
      <c r="B71" s="72">
        <v>22602.688190000001</v>
      </c>
      <c r="C71" s="72">
        <v>20817.273730000001</v>
      </c>
      <c r="D71" s="69">
        <v>92.100875590586114</v>
      </c>
      <c r="E71" s="72">
        <v>361.94195000000002</v>
      </c>
      <c r="F71" s="72">
        <v>358.43948</v>
      </c>
      <c r="G71" s="99">
        <f t="shared" ref="G71:G78" si="2">+F71/E71*100</f>
        <v>99.032311673184054</v>
      </c>
      <c r="I71" s="61"/>
      <c r="J71" s="94"/>
      <c r="K71" s="108"/>
      <c r="L71" s="95"/>
      <c r="M71" s="95"/>
      <c r="N71" s="95"/>
      <c r="O71" s="95"/>
    </row>
    <row r="72" spans="1:15" x14ac:dyDescent="0.25">
      <c r="A72" s="39" t="s">
        <v>149</v>
      </c>
      <c r="B72" s="72">
        <v>68986.710819999993</v>
      </c>
      <c r="C72" s="72">
        <v>46327.775649999996</v>
      </c>
      <c r="D72" s="69">
        <v>67.154637609667105</v>
      </c>
      <c r="E72" s="72">
        <v>804.78859</v>
      </c>
      <c r="F72" s="72">
        <v>1321.7464600000001</v>
      </c>
      <c r="G72" s="99">
        <f t="shared" si="2"/>
        <v>164.23523847424329</v>
      </c>
      <c r="I72" s="61"/>
      <c r="J72" s="94"/>
      <c r="K72" s="108"/>
      <c r="L72" s="95"/>
      <c r="M72" s="95"/>
      <c r="N72" s="95"/>
      <c r="O72" s="95"/>
    </row>
    <row r="73" spans="1:15" x14ac:dyDescent="0.25">
      <c r="A73" s="39" t="s">
        <v>150</v>
      </c>
      <c r="B73" s="72">
        <v>8692.7887200000005</v>
      </c>
      <c r="C73" s="72">
        <v>5488.7747900000004</v>
      </c>
      <c r="D73" s="69">
        <v>63.141702470826878</v>
      </c>
      <c r="E73" s="72">
        <v>96.806899999999999</v>
      </c>
      <c r="F73" s="72">
        <v>99.088580000000007</v>
      </c>
      <c r="G73" s="99">
        <f t="shared" si="2"/>
        <v>102.3569394330363</v>
      </c>
      <c r="I73" s="61"/>
      <c r="J73" s="94"/>
      <c r="K73" s="108"/>
      <c r="L73" s="95"/>
      <c r="M73" s="95"/>
      <c r="N73" s="95"/>
      <c r="O73" s="95"/>
    </row>
    <row r="74" spans="1:15" x14ac:dyDescent="0.25">
      <c r="A74" s="39" t="s">
        <v>151</v>
      </c>
      <c r="B74" s="72">
        <v>78242.101079999993</v>
      </c>
      <c r="C74" s="72">
        <v>62347.478310000006</v>
      </c>
      <c r="D74" s="69">
        <v>79.685332384225916</v>
      </c>
      <c r="E74" s="72">
        <v>1527.9081000000001</v>
      </c>
      <c r="F74" s="72">
        <v>1798.4098700000002</v>
      </c>
      <c r="G74" s="99">
        <f t="shared" si="2"/>
        <v>117.70406021147477</v>
      </c>
      <c r="I74" s="61"/>
      <c r="J74" s="94"/>
      <c r="K74" s="108"/>
      <c r="L74" s="95"/>
      <c r="M74" s="95"/>
      <c r="N74" s="95"/>
      <c r="O74" s="95"/>
    </row>
    <row r="75" spans="1:15" x14ac:dyDescent="0.25">
      <c r="A75" s="39" t="s">
        <v>152</v>
      </c>
      <c r="B75" s="72">
        <v>34306.858310000003</v>
      </c>
      <c r="C75" s="72">
        <v>28607.20566</v>
      </c>
      <c r="D75" s="69">
        <v>83.38625881012652</v>
      </c>
      <c r="E75" s="72">
        <v>413.02071000000001</v>
      </c>
      <c r="F75" s="72">
        <v>476.18637000000001</v>
      </c>
      <c r="G75" s="99">
        <f t="shared" si="2"/>
        <v>115.29358176736464</v>
      </c>
      <c r="I75" s="61"/>
      <c r="J75" s="94"/>
      <c r="K75" s="108"/>
      <c r="L75" s="95"/>
      <c r="M75" s="95"/>
      <c r="N75" s="95"/>
      <c r="O75" s="95"/>
    </row>
    <row r="76" spans="1:15" x14ac:dyDescent="0.25">
      <c r="A76" s="39" t="s">
        <v>153</v>
      </c>
      <c r="B76" s="72">
        <v>21535.123500000002</v>
      </c>
      <c r="C76" s="72">
        <v>22811.297649999997</v>
      </c>
      <c r="D76" s="69">
        <v>105.92601268341923</v>
      </c>
      <c r="E76" s="72">
        <v>1099.7624099999998</v>
      </c>
      <c r="F76" s="72">
        <v>1595.6349700000001</v>
      </c>
      <c r="G76" s="99">
        <f t="shared" si="2"/>
        <v>145.08906246395532</v>
      </c>
      <c r="I76" s="61"/>
      <c r="J76" s="94"/>
      <c r="K76" s="108"/>
      <c r="L76" s="95"/>
      <c r="M76" s="95"/>
      <c r="N76" s="95"/>
      <c r="O76" s="95"/>
    </row>
    <row r="77" spans="1:15" x14ac:dyDescent="0.25">
      <c r="A77" s="39" t="s">
        <v>154</v>
      </c>
      <c r="B77" s="72">
        <v>10958.96594</v>
      </c>
      <c r="C77" s="72">
        <v>7582.9623600000004</v>
      </c>
      <c r="D77" s="69">
        <v>69.194141139925833</v>
      </c>
      <c r="E77" s="72">
        <v>220.05204999999998</v>
      </c>
      <c r="F77" s="72">
        <v>523.89342999999997</v>
      </c>
      <c r="G77" s="99">
        <f t="shared" si="2"/>
        <v>238.07705040693781</v>
      </c>
      <c r="I77" s="61"/>
      <c r="J77" s="94"/>
      <c r="K77" s="108"/>
      <c r="L77" s="95"/>
      <c r="M77" s="95"/>
      <c r="N77" s="95"/>
      <c r="O77" s="95"/>
    </row>
    <row r="78" spans="1:15" x14ac:dyDescent="0.25">
      <c r="A78" s="39" t="s">
        <v>155</v>
      </c>
      <c r="B78" s="72">
        <v>97885.334220000004</v>
      </c>
      <c r="C78" s="72">
        <v>81633.747790000009</v>
      </c>
      <c r="D78" s="69">
        <v>83.397322428838933</v>
      </c>
      <c r="E78" s="72">
        <v>13097.354599999999</v>
      </c>
      <c r="F78" s="72">
        <v>13524.989730000001</v>
      </c>
      <c r="G78" s="99">
        <f t="shared" si="2"/>
        <v>103.26504964597967</v>
      </c>
      <c r="I78" s="61"/>
      <c r="J78" s="94"/>
      <c r="K78" s="108"/>
      <c r="L78" s="95"/>
      <c r="M78" s="95"/>
      <c r="N78" s="95"/>
      <c r="O78" s="95"/>
    </row>
    <row r="79" spans="1:15" x14ac:dyDescent="0.25">
      <c r="A79" s="30" t="s">
        <v>156</v>
      </c>
      <c r="B79" s="71">
        <v>18.219540000000002</v>
      </c>
      <c r="C79" s="71">
        <v>3937.0495799999999</v>
      </c>
      <c r="D79" s="70" t="s">
        <v>184</v>
      </c>
      <c r="E79" s="83">
        <v>0</v>
      </c>
      <c r="F79" s="71">
        <v>8000</v>
      </c>
      <c r="G79" s="102">
        <v>0</v>
      </c>
      <c r="I79" s="61"/>
      <c r="J79" s="94"/>
      <c r="K79" s="108"/>
      <c r="L79" s="95"/>
      <c r="M79" s="95"/>
      <c r="N79" s="95"/>
      <c r="O79" s="95"/>
    </row>
    <row r="80" spans="1:15" x14ac:dyDescent="0.25">
      <c r="J80" s="53"/>
      <c r="K80" s="94"/>
      <c r="L80" s="95"/>
      <c r="M80" s="95"/>
      <c r="N80" s="95"/>
      <c r="O80" s="95"/>
    </row>
    <row r="81" spans="1:15" x14ac:dyDescent="0.25">
      <c r="J81" s="52"/>
      <c r="K81" s="94"/>
      <c r="L81" s="95"/>
      <c r="M81" s="95"/>
      <c r="N81" s="95"/>
      <c r="O81" s="95"/>
    </row>
    <row r="82" spans="1:15" x14ac:dyDescent="0.25">
      <c r="A82" s="13" t="s">
        <v>18</v>
      </c>
      <c r="J82" s="52"/>
      <c r="K82" s="94"/>
      <c r="L82" s="95"/>
      <c r="M82" s="95"/>
      <c r="N82" s="95"/>
      <c r="O82" s="95"/>
    </row>
    <row r="83" spans="1:15" x14ac:dyDescent="0.25">
      <c r="J83" s="52"/>
      <c r="K83" s="94"/>
      <c r="L83" s="95"/>
      <c r="M83" s="95"/>
      <c r="N83" s="95"/>
      <c r="O83" s="95"/>
    </row>
    <row r="84" spans="1:15" x14ac:dyDescent="0.25">
      <c r="J84" s="52"/>
      <c r="K84" s="94"/>
      <c r="L84" s="95"/>
      <c r="M84" s="95"/>
      <c r="N84" s="95"/>
      <c r="O84" s="95"/>
    </row>
    <row r="85" spans="1:15" x14ac:dyDescent="0.25">
      <c r="J85" s="52"/>
      <c r="K85" s="94"/>
      <c r="L85" s="95"/>
      <c r="M85" s="95"/>
      <c r="N85" s="95"/>
      <c r="O85" s="95"/>
    </row>
    <row r="86" spans="1:15" x14ac:dyDescent="0.25">
      <c r="J86" s="52"/>
      <c r="K86" s="94"/>
      <c r="L86" s="95"/>
      <c r="M86" s="95"/>
      <c r="N86" s="95"/>
      <c r="O86" s="95"/>
    </row>
    <row r="87" spans="1:15" x14ac:dyDescent="0.25">
      <c r="J87" s="52"/>
      <c r="K87" s="94"/>
      <c r="L87" s="95"/>
      <c r="M87" s="95"/>
      <c r="N87" s="95"/>
      <c r="O87" s="95"/>
    </row>
  </sheetData>
  <mergeCells count="7">
    <mergeCell ref="A2:A4"/>
    <mergeCell ref="B2:D2"/>
    <mergeCell ref="E2:G2"/>
    <mergeCell ref="B3:B4"/>
    <mergeCell ref="C3:C4"/>
    <mergeCell ref="E3:E4"/>
    <mergeCell ref="F3:F4"/>
  </mergeCells>
  <conditionalFormatting sqref="N1:N1048576">
    <cfRule type="top10" dxfId="1" priority="2" rank="10"/>
  </conditionalFormatting>
  <conditionalFormatting sqref="O1:O1048576">
    <cfRule type="top10" dxfId="0" priority="1" rank="10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3" sqref="A33"/>
    </sheetView>
  </sheetViews>
  <sheetFormatPr defaultRowHeight="15" x14ac:dyDescent="0.25"/>
  <cols>
    <col min="1" max="1" width="59.42578125" customWidth="1"/>
    <col min="2" max="7" width="13.85546875" customWidth="1"/>
  </cols>
  <sheetData>
    <row r="1" spans="1:13" x14ac:dyDescent="0.25">
      <c r="A1" s="41" t="s">
        <v>157</v>
      </c>
      <c r="B1" s="32"/>
      <c r="C1" s="33"/>
      <c r="D1" s="33"/>
      <c r="E1" s="33"/>
      <c r="F1" s="33"/>
      <c r="G1" s="33"/>
    </row>
    <row r="2" spans="1:13" x14ac:dyDescent="0.25">
      <c r="A2" s="131" t="s">
        <v>158</v>
      </c>
      <c r="B2" s="114" t="s">
        <v>159</v>
      </c>
      <c r="C2" s="122"/>
      <c r="D2" s="123"/>
      <c r="E2" s="124" t="s">
        <v>160</v>
      </c>
      <c r="F2" s="125"/>
      <c r="G2" s="126"/>
    </row>
    <row r="3" spans="1:13" x14ac:dyDescent="0.25">
      <c r="A3" s="132"/>
      <c r="B3" s="127" t="s">
        <v>187</v>
      </c>
      <c r="C3" s="127" t="s">
        <v>188</v>
      </c>
      <c r="D3" s="34" t="s">
        <v>188</v>
      </c>
      <c r="E3" s="127" t="s">
        <v>189</v>
      </c>
      <c r="F3" s="127" t="s">
        <v>188</v>
      </c>
      <c r="G3" s="34" t="s">
        <v>188</v>
      </c>
    </row>
    <row r="4" spans="1:13" x14ac:dyDescent="0.25">
      <c r="A4" s="40"/>
      <c r="B4" s="128"/>
      <c r="C4" s="128"/>
      <c r="D4" s="35" t="s">
        <v>187</v>
      </c>
      <c r="E4" s="128"/>
      <c r="F4" s="128"/>
      <c r="G4" s="35" t="s">
        <v>187</v>
      </c>
    </row>
    <row r="5" spans="1:13" ht="15" customHeight="1" x14ac:dyDescent="0.25">
      <c r="A5" s="48"/>
      <c r="B5" s="37" t="s">
        <v>23</v>
      </c>
      <c r="C5" s="37" t="s">
        <v>23</v>
      </c>
      <c r="D5" s="42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161</v>
      </c>
      <c r="B6" s="85">
        <v>2383857.23092</v>
      </c>
      <c r="C6" s="85">
        <v>1923363.2676700002</v>
      </c>
      <c r="D6" s="86">
        <v>80.68282121608928</v>
      </c>
      <c r="E6" s="85">
        <v>373463.95997999999</v>
      </c>
      <c r="F6" s="85">
        <v>324176.97129000002</v>
      </c>
      <c r="G6" s="87">
        <v>86.802745653786943</v>
      </c>
      <c r="I6" s="55"/>
      <c r="J6" s="55"/>
      <c r="K6" s="55"/>
      <c r="L6" s="55"/>
      <c r="M6" s="55"/>
    </row>
    <row r="7" spans="1:13" x14ac:dyDescent="0.25">
      <c r="A7" s="30" t="s">
        <v>182</v>
      </c>
      <c r="B7" s="88">
        <v>163555.61633000002</v>
      </c>
      <c r="C7" s="88">
        <v>127006.65973999999</v>
      </c>
      <c r="D7" s="89">
        <v>77.653499518930261</v>
      </c>
      <c r="E7" s="88">
        <v>8182.3780899999992</v>
      </c>
      <c r="F7" s="88">
        <v>9629.7254899999989</v>
      </c>
      <c r="G7" s="89">
        <v>117.68859106827219</v>
      </c>
      <c r="I7" s="55"/>
      <c r="J7" s="55"/>
      <c r="K7" s="55"/>
      <c r="L7" s="55"/>
      <c r="M7" s="15"/>
    </row>
    <row r="8" spans="1:13" x14ac:dyDescent="0.25">
      <c r="A8" s="30" t="s">
        <v>181</v>
      </c>
      <c r="B8" s="88">
        <v>98587.56955</v>
      </c>
      <c r="C8" s="88">
        <v>85839.569749999981</v>
      </c>
      <c r="D8" s="89">
        <v>87.069363959180777</v>
      </c>
      <c r="E8" s="88">
        <v>6934.44146</v>
      </c>
      <c r="F8" s="88">
        <v>7960.4020899999996</v>
      </c>
      <c r="G8" s="89">
        <v>114.79514443835251</v>
      </c>
      <c r="I8" s="55"/>
      <c r="J8" s="55"/>
      <c r="K8" s="55"/>
      <c r="L8" s="55"/>
      <c r="M8" s="15"/>
    </row>
    <row r="9" spans="1:13" x14ac:dyDescent="0.25">
      <c r="A9" s="30" t="s">
        <v>180</v>
      </c>
      <c r="B9" s="88">
        <v>11883.64892</v>
      </c>
      <c r="C9" s="88">
        <v>12522.278779999999</v>
      </c>
      <c r="D9" s="89">
        <v>105.37402160143922</v>
      </c>
      <c r="E9" s="88">
        <v>342.05132000000003</v>
      </c>
      <c r="F9" s="88">
        <v>190.40165999999999</v>
      </c>
      <c r="G9" s="89">
        <v>55.664647047700321</v>
      </c>
      <c r="I9" s="55"/>
      <c r="J9" s="55"/>
      <c r="K9" s="55"/>
      <c r="L9" s="55"/>
      <c r="M9" s="29"/>
    </row>
    <row r="10" spans="1:13" x14ac:dyDescent="0.25">
      <c r="A10" s="30" t="s">
        <v>179</v>
      </c>
      <c r="B10" s="88">
        <v>254996.48845</v>
      </c>
      <c r="C10" s="88">
        <v>209876.47374000002</v>
      </c>
      <c r="D10" s="89">
        <v>82.305632919001098</v>
      </c>
      <c r="E10" s="88">
        <v>25566.0815</v>
      </c>
      <c r="F10" s="88">
        <v>24007.706410000003</v>
      </c>
      <c r="G10" s="89">
        <v>93.904521152371373</v>
      </c>
      <c r="I10" s="55"/>
      <c r="J10" s="55"/>
      <c r="K10" s="55"/>
      <c r="L10" s="55"/>
      <c r="M10" s="29"/>
    </row>
    <row r="11" spans="1:13" ht="15" customHeight="1" x14ac:dyDescent="0.25">
      <c r="A11" s="30" t="s">
        <v>178</v>
      </c>
      <c r="B11" s="88">
        <v>304693.35158000002</v>
      </c>
      <c r="C11" s="88">
        <v>187650.80736999999</v>
      </c>
      <c r="D11" s="89">
        <v>61.586774505229258</v>
      </c>
      <c r="E11" s="88">
        <v>111653.23787</v>
      </c>
      <c r="F11" s="88">
        <v>82550.61404</v>
      </c>
      <c r="G11" s="89">
        <v>73.934814264961375</v>
      </c>
      <c r="I11" s="55"/>
      <c r="J11" s="55"/>
      <c r="K11" s="55"/>
      <c r="L11" s="55"/>
      <c r="M11" s="29"/>
    </row>
    <row r="12" spans="1:13" ht="15" customHeight="1" x14ac:dyDescent="0.25">
      <c r="A12" s="30" t="s">
        <v>177</v>
      </c>
      <c r="B12" s="88">
        <v>240954.94602</v>
      </c>
      <c r="C12" s="88">
        <v>235072.54242000001</v>
      </c>
      <c r="D12" s="89">
        <v>97.558712241784932</v>
      </c>
      <c r="E12" s="88">
        <v>25685.262090000004</v>
      </c>
      <c r="F12" s="88">
        <v>25890.96228</v>
      </c>
      <c r="G12" s="89">
        <v>100.80084909890827</v>
      </c>
      <c r="I12" s="55"/>
      <c r="J12" s="55"/>
      <c r="K12" s="55"/>
      <c r="L12" s="55"/>
      <c r="M12" s="15"/>
    </row>
    <row r="13" spans="1:13" ht="15" customHeight="1" x14ac:dyDescent="0.25">
      <c r="A13" s="30" t="s">
        <v>176</v>
      </c>
      <c r="B13" s="88">
        <v>96480.746100000018</v>
      </c>
      <c r="C13" s="88">
        <v>82158.391040000002</v>
      </c>
      <c r="D13" s="89">
        <v>85.155219420509837</v>
      </c>
      <c r="E13" s="88">
        <v>3250.3125100000002</v>
      </c>
      <c r="F13" s="88">
        <v>3433.3689799999997</v>
      </c>
      <c r="G13" s="89">
        <v>105.63196521678464</v>
      </c>
      <c r="I13" s="55"/>
      <c r="J13" s="55"/>
      <c r="K13" s="55"/>
      <c r="L13" s="55"/>
      <c r="M13" s="15"/>
    </row>
    <row r="14" spans="1:13" x14ac:dyDescent="0.25">
      <c r="A14" s="30" t="s">
        <v>175</v>
      </c>
      <c r="B14" s="88">
        <v>11613.11824</v>
      </c>
      <c r="C14" s="88">
        <v>7110.8138400000007</v>
      </c>
      <c r="D14" s="89">
        <v>61.230874370224278</v>
      </c>
      <c r="E14" s="88">
        <v>2342.0576600000004</v>
      </c>
      <c r="F14" s="88">
        <v>1600.7536700000001</v>
      </c>
      <c r="G14" s="89">
        <v>68.348175082931135</v>
      </c>
      <c r="I14" s="55"/>
      <c r="J14" s="55"/>
      <c r="K14" s="55"/>
      <c r="L14" s="55"/>
      <c r="M14" s="29"/>
    </row>
    <row r="15" spans="1:13" ht="15" customHeight="1" x14ac:dyDescent="0.25">
      <c r="A15" s="30" t="s">
        <v>174</v>
      </c>
      <c r="B15" s="88">
        <v>36529.112979999998</v>
      </c>
      <c r="C15" s="88">
        <v>28963.576860000001</v>
      </c>
      <c r="D15" s="89">
        <v>79.289023185035475</v>
      </c>
      <c r="E15" s="88">
        <v>31101.867890000001</v>
      </c>
      <c r="F15" s="88">
        <v>28293.843489999999</v>
      </c>
      <c r="G15" s="89">
        <v>90.971524893838136</v>
      </c>
      <c r="I15" s="55"/>
      <c r="J15" s="55"/>
      <c r="K15" s="55"/>
      <c r="L15" s="55"/>
      <c r="M15" s="15"/>
    </row>
    <row r="16" spans="1:13" ht="15" customHeight="1" x14ac:dyDescent="0.25">
      <c r="A16" s="30" t="s">
        <v>173</v>
      </c>
      <c r="B16" s="88">
        <v>39442.198349999999</v>
      </c>
      <c r="C16" s="88">
        <v>31043.831820000003</v>
      </c>
      <c r="D16" s="89">
        <v>78.707154060037325</v>
      </c>
      <c r="E16" s="88">
        <v>4303.5575900000003</v>
      </c>
      <c r="F16" s="88">
        <v>3380.4934400000002</v>
      </c>
      <c r="G16" s="89">
        <v>78.551137502031196</v>
      </c>
      <c r="I16" s="55"/>
      <c r="J16" s="55"/>
      <c r="K16" s="55"/>
      <c r="L16" s="55"/>
      <c r="M16" s="15"/>
    </row>
    <row r="17" spans="1:13" ht="15" customHeight="1" x14ac:dyDescent="0.25">
      <c r="A17" s="30" t="s">
        <v>172</v>
      </c>
      <c r="B17" s="88">
        <v>94103.030710000006</v>
      </c>
      <c r="C17" s="88">
        <v>78842.931660000002</v>
      </c>
      <c r="D17" s="89">
        <v>83.783626377531363</v>
      </c>
      <c r="E17" s="88">
        <v>1797.9983200000001</v>
      </c>
      <c r="F17" s="88">
        <v>2382.1475799999998</v>
      </c>
      <c r="G17" s="89">
        <v>132.48886572930724</v>
      </c>
      <c r="I17" s="55"/>
      <c r="J17" s="55"/>
      <c r="K17" s="55"/>
      <c r="L17" s="55"/>
      <c r="M17" s="15"/>
    </row>
    <row r="18" spans="1:13" x14ac:dyDescent="0.25">
      <c r="A18" s="30" t="s">
        <v>168</v>
      </c>
      <c r="B18" s="88">
        <v>37831.360420000005</v>
      </c>
      <c r="C18" s="88">
        <v>31075.083780000001</v>
      </c>
      <c r="D18" s="89">
        <v>82.141068772065054</v>
      </c>
      <c r="E18" s="88">
        <v>472.86618000000004</v>
      </c>
      <c r="F18" s="88">
        <v>508.68515000000002</v>
      </c>
      <c r="G18" s="89">
        <v>107.57486399217639</v>
      </c>
      <c r="I18" s="55"/>
      <c r="J18" s="55"/>
      <c r="K18" s="55"/>
      <c r="L18" s="55"/>
      <c r="M18" s="15"/>
    </row>
    <row r="19" spans="1:13" x14ac:dyDescent="0.25">
      <c r="A19" s="30" t="s">
        <v>167</v>
      </c>
      <c r="B19" s="88">
        <v>84875.529770000008</v>
      </c>
      <c r="C19" s="88">
        <v>61732.134669999999</v>
      </c>
      <c r="D19" s="89">
        <v>72.732547104312459</v>
      </c>
      <c r="E19" s="88">
        <v>3418.1292599999997</v>
      </c>
      <c r="F19" s="88">
        <v>2014.2993200000001</v>
      </c>
      <c r="G19" s="89">
        <v>58.92987557761348</v>
      </c>
      <c r="I19" s="55"/>
      <c r="J19" s="55"/>
      <c r="K19" s="55"/>
      <c r="L19" s="55"/>
      <c r="M19" s="15"/>
    </row>
    <row r="20" spans="1:13" ht="15" customHeight="1" x14ac:dyDescent="0.25">
      <c r="A20" s="30" t="s">
        <v>166</v>
      </c>
      <c r="B20" s="88">
        <v>10960.66058</v>
      </c>
      <c r="C20" s="88">
        <v>6656.7070400000002</v>
      </c>
      <c r="D20" s="89">
        <v>60.732717626039289</v>
      </c>
      <c r="E20" s="88">
        <v>4243.3723799999998</v>
      </c>
      <c r="F20" s="88">
        <v>13804.28558</v>
      </c>
      <c r="G20" s="90" t="s">
        <v>184</v>
      </c>
      <c r="I20" s="55"/>
      <c r="J20" s="55"/>
      <c r="K20" s="55"/>
      <c r="L20" s="55"/>
      <c r="M20" s="29"/>
    </row>
    <row r="21" spans="1:13" ht="15" customHeight="1" x14ac:dyDescent="0.25">
      <c r="A21" s="30" t="s">
        <v>165</v>
      </c>
      <c r="B21" s="88">
        <v>209638.02849000003</v>
      </c>
      <c r="C21" s="88">
        <v>158602.19822999998</v>
      </c>
      <c r="D21" s="89">
        <v>75.655261296051307</v>
      </c>
      <c r="E21" s="88">
        <v>101735.57447000001</v>
      </c>
      <c r="F21" s="88">
        <v>78094.485679999983</v>
      </c>
      <c r="G21" s="89">
        <v>76.762220183883315</v>
      </c>
      <c r="I21" s="55"/>
      <c r="J21" s="55"/>
      <c r="K21" s="55"/>
      <c r="L21" s="55"/>
      <c r="M21" s="29"/>
    </row>
    <row r="22" spans="1:13" x14ac:dyDescent="0.25">
      <c r="A22" s="30" t="s">
        <v>164</v>
      </c>
      <c r="B22" s="88">
        <v>349839.76404000004</v>
      </c>
      <c r="C22" s="88">
        <v>321156.07089000003</v>
      </c>
      <c r="D22" s="89">
        <v>91.800905414880063</v>
      </c>
      <c r="E22" s="88">
        <v>22459.821309999999</v>
      </c>
      <c r="F22" s="88">
        <v>21671.83526</v>
      </c>
      <c r="G22" s="89">
        <v>96.491574714135609</v>
      </c>
      <c r="I22" s="55"/>
      <c r="J22" s="55"/>
      <c r="K22" s="55"/>
      <c r="L22" s="55"/>
      <c r="M22" s="29"/>
    </row>
    <row r="23" spans="1:13" x14ac:dyDescent="0.25">
      <c r="A23" s="30" t="s">
        <v>163</v>
      </c>
      <c r="B23" s="88">
        <v>179098.01479000002</v>
      </c>
      <c r="C23" s="88">
        <v>128178.94763000001</v>
      </c>
      <c r="D23" s="89">
        <v>71.569161601425478</v>
      </c>
      <c r="E23" s="88">
        <v>13921.8262</v>
      </c>
      <c r="F23" s="88">
        <v>11944.77097</v>
      </c>
      <c r="G23" s="89">
        <v>85.798880106691755</v>
      </c>
      <c r="I23" s="55"/>
      <c r="J23" s="55"/>
      <c r="K23" s="55"/>
      <c r="L23" s="55"/>
      <c r="M23" s="15"/>
    </row>
    <row r="24" spans="1:13" x14ac:dyDescent="0.25">
      <c r="A24" s="30" t="s">
        <v>169</v>
      </c>
      <c r="B24" s="88">
        <v>36202.428469999999</v>
      </c>
      <c r="C24" s="88">
        <v>35244.94958</v>
      </c>
      <c r="D24" s="89">
        <v>97.355208115959854</v>
      </c>
      <c r="E24" s="91">
        <v>1401.0440799999999</v>
      </c>
      <c r="F24" s="92">
        <v>2296.19902</v>
      </c>
      <c r="G24" s="89">
        <v>163.89198975095775</v>
      </c>
      <c r="I24" s="55"/>
      <c r="J24" s="55"/>
      <c r="K24" s="55"/>
      <c r="L24" s="55"/>
      <c r="M24" s="15"/>
    </row>
    <row r="25" spans="1:13" x14ac:dyDescent="0.25">
      <c r="A25" s="30" t="s">
        <v>162</v>
      </c>
      <c r="B25" s="88">
        <v>1300.19029</v>
      </c>
      <c r="C25" s="88">
        <v>3249.29214</v>
      </c>
      <c r="D25" s="89">
        <v>249.90896832493652</v>
      </c>
      <c r="E25" s="88">
        <v>2377.82368</v>
      </c>
      <c r="F25" s="88">
        <v>1549.1413799999998</v>
      </c>
      <c r="G25" s="89">
        <v>65.14954801022084</v>
      </c>
      <c r="I25" s="55"/>
      <c r="J25" s="55"/>
      <c r="K25" s="55"/>
      <c r="L25" s="55"/>
      <c r="M25" s="15"/>
    </row>
    <row r="26" spans="1:13" x14ac:dyDescent="0.25">
      <c r="A26" s="30" t="s">
        <v>170</v>
      </c>
      <c r="B26" s="88">
        <v>119700.01999999999</v>
      </c>
      <c r="C26" s="88">
        <v>91301.857569999993</v>
      </c>
      <c r="D26" s="89">
        <v>76.275557489464077</v>
      </c>
      <c r="E26" s="88">
        <v>1687.8081999999999</v>
      </c>
      <c r="F26" s="88">
        <v>2945.8447999999999</v>
      </c>
      <c r="G26" s="89">
        <v>174.53670387429094</v>
      </c>
      <c r="I26" s="55"/>
      <c r="J26" s="55"/>
      <c r="K26" s="55"/>
      <c r="L26" s="55"/>
      <c r="M26" s="15"/>
    </row>
    <row r="27" spans="1:13" x14ac:dyDescent="0.25">
      <c r="A27" s="30" t="s">
        <v>171</v>
      </c>
      <c r="B27" s="88">
        <v>1571.4068400000001</v>
      </c>
      <c r="C27" s="88">
        <v>78.149119999999996</v>
      </c>
      <c r="D27" s="89">
        <v>4.9731945929419519</v>
      </c>
      <c r="E27" s="88">
        <v>586.44792000000007</v>
      </c>
      <c r="F27" s="88">
        <v>27.004999999999999</v>
      </c>
      <c r="G27" s="89">
        <v>4.6048419781248429</v>
      </c>
      <c r="I27" s="55"/>
      <c r="J27" s="55"/>
      <c r="K27" s="55"/>
      <c r="L27" s="55"/>
    </row>
    <row r="28" spans="1:13" x14ac:dyDescent="0.25">
      <c r="D28" s="45"/>
      <c r="J28" s="47"/>
      <c r="K28" s="47"/>
    </row>
    <row r="29" spans="1:13" x14ac:dyDescent="0.25">
      <c r="B29" s="53"/>
      <c r="C29" s="53"/>
      <c r="D29" s="53"/>
      <c r="E29" s="53"/>
      <c r="F29" s="53"/>
      <c r="G29" s="53"/>
    </row>
    <row r="30" spans="1:13" x14ac:dyDescent="0.25">
      <c r="A30" s="13" t="s">
        <v>18</v>
      </c>
    </row>
    <row r="31" spans="1:13" x14ac:dyDescent="0.25">
      <c r="B31" s="53"/>
      <c r="C31" s="53"/>
      <c r="D31" s="53"/>
      <c r="E31" s="53"/>
      <c r="F31" s="53"/>
      <c r="G31" s="5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ffffffff</vt:lpstr>
      <vt:lpstr>kuguig</vt:lpstr>
      <vt:lpstr>lvbionm</vt:lpstr>
      <vt:lpstr>svsds</vt:lpstr>
      <vt:lpstr>uyfdydtd</vt:lpstr>
      <vt:lpstr>uyr</vt:lpstr>
      <vt:lpstr>uyrydu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2020-12-25T13:34:23Z</dcterms:modified>
</cp:coreProperties>
</file>